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G:\0-รายชื่อนักเรียน 1-65\"/>
    </mc:Choice>
  </mc:AlternateContent>
  <xr:revisionPtr revIDLastSave="0" documentId="13_ncr:1_{AB833BFF-A056-4D18-9C78-747BC194B77B}" xr6:coauthVersionLast="47" xr6:coauthVersionMax="47" xr10:uidLastSave="{00000000-0000-0000-0000-000000000000}"/>
  <bookViews>
    <workbookView xWindow="-120" yWindow="-120" windowWidth="15600" windowHeight="11160" tabRatio="924" firstSheet="7" activeTab="7" xr2:uid="{00000000-000D-0000-FFFF-FFFF00000000}"/>
  </bookViews>
  <sheets>
    <sheet name="ปก" sheetId="84" r:id="rId1"/>
    <sheet name="เบอร์ครูที่ปรึกษา" sheetId="83" r:id="rId2"/>
    <sheet name="แบบเข้า" sheetId="74" r:id="rId3"/>
    <sheet name="แบบออก" sheetId="77" r:id="rId4"/>
    <sheet name="รหัสนักเรียน" sheetId="57" r:id="rId5"/>
    <sheet name="นักบอล(ต้น)" sheetId="67" r:id="rId6"/>
    <sheet name="นักบอล(ปลาย)" sheetId="82" r:id="rId7"/>
    <sheet name="จำนวน" sheetId="2" r:id="rId8"/>
    <sheet name="1.1" sheetId="14" r:id="rId9"/>
    <sheet name="1.2" sheetId="16" r:id="rId10"/>
    <sheet name="1.3" sheetId="15" r:id="rId11"/>
    <sheet name="2.1" sheetId="51" r:id="rId12"/>
    <sheet name="2.2" sheetId="52" r:id="rId13"/>
    <sheet name="2.3" sheetId="53" r:id="rId14"/>
    <sheet name="3.1" sheetId="61" r:id="rId15"/>
    <sheet name="3.2" sheetId="62" r:id="rId16"/>
    <sheet name="3.3" sheetId="63" r:id="rId17"/>
    <sheet name="4.1" sheetId="79" r:id="rId18"/>
    <sheet name="4.2" sheetId="80" r:id="rId19"/>
    <sheet name="5.1" sheetId="72" r:id="rId20"/>
    <sheet name="5.2" sheetId="73" r:id="rId21"/>
    <sheet name="6.1" sheetId="59" r:id="rId22"/>
    <sheet name="6.2" sheetId="60" r:id="rId23"/>
  </sheets>
  <definedNames>
    <definedName name="_xlnm.Print_Area" localSheetId="8">'1.1'!$A$1:$O$35</definedName>
    <definedName name="_xlnm.Print_Area" localSheetId="9">'1.2'!$A$1:$O$35</definedName>
    <definedName name="_xlnm.Print_Area" localSheetId="10">'1.3'!$A$1:$O$35</definedName>
    <definedName name="_xlnm.Print_Area" localSheetId="11">'2.1'!$A$1:$O$37</definedName>
    <definedName name="_xlnm.Print_Area" localSheetId="12">'2.2'!$A$1:$O$38</definedName>
    <definedName name="_xlnm.Print_Area" localSheetId="13">'2.3'!$A$1:$O$34</definedName>
    <definedName name="_xlnm.Print_Area" localSheetId="14">'3.1'!$A$1:$O$40</definedName>
    <definedName name="_xlnm.Print_Area" localSheetId="15">'3.2'!$A$1:$O$39</definedName>
    <definedName name="_xlnm.Print_Area" localSheetId="16">'3.3'!$A$1:$O$37</definedName>
    <definedName name="_xlnm.Print_Area" localSheetId="17">'4.1'!$A$1:$O$42</definedName>
    <definedName name="_xlnm.Print_Area" localSheetId="18">'4.2'!$A$1:$O$44</definedName>
    <definedName name="_xlnm.Print_Area" localSheetId="19">'5.1'!$A$1:$O$30</definedName>
    <definedName name="_xlnm.Print_Area" localSheetId="20">'5.2'!$A$1:$O$35</definedName>
    <definedName name="_xlnm.Print_Area" localSheetId="21">'6.1'!$A$1:$O$45</definedName>
    <definedName name="_xlnm.Print_Area" localSheetId="22">'6.2'!$A$1:$O$25</definedName>
    <definedName name="_xlnm.Print_Area" localSheetId="7">จำนวน!$A$1:$P$29</definedName>
    <definedName name="_xlnm.Print_Area" localSheetId="5">'นักบอล(ต้น)'!$A$1:$O$32</definedName>
    <definedName name="_xlnm.Print_Area" localSheetId="6">'นักบอล(ปลาย)'!$A$1:$O$32</definedName>
    <definedName name="_xlnm.Print_Area" localSheetId="1">เบอร์ครูที่ปรึกษา!$A$1:$C$20</definedName>
    <definedName name="_xlnm.Print_Area" localSheetId="2">แบบเข้า!$A$1:$N$13</definedName>
    <definedName name="_xlnm.Print_Titles" localSheetId="5">'นักบอล(ต้น)'!$1:$2</definedName>
    <definedName name="_xlnm.Print_Titles" localSheetId="6">'นักบอล(ปลาย)'!$1:$2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2" l="1"/>
  <c r="D6" i="2"/>
  <c r="C6" i="2"/>
  <c r="B6" i="2"/>
  <c r="O37" i="82"/>
  <c r="J37" i="82"/>
  <c r="E37" i="82"/>
  <c r="O36" i="82"/>
  <c r="J36" i="82"/>
  <c r="E36" i="82"/>
  <c r="O35" i="82"/>
  <c r="J35" i="82"/>
  <c r="E35" i="82"/>
  <c r="O34" i="82"/>
  <c r="O38" i="82" s="1"/>
  <c r="J34" i="82"/>
  <c r="E34" i="82"/>
  <c r="O37" i="67"/>
  <c r="O36" i="67"/>
  <c r="O35" i="67"/>
  <c r="O34" i="67"/>
  <c r="J37" i="67"/>
  <c r="J36" i="67"/>
  <c r="J35" i="67"/>
  <c r="J34" i="67"/>
  <c r="Q14" i="14"/>
  <c r="Q17" i="14"/>
  <c r="Q16" i="14"/>
  <c r="Q15" i="14"/>
  <c r="Q13" i="14"/>
  <c r="Q12" i="14"/>
  <c r="Q11" i="14"/>
  <c r="Q14" i="16"/>
  <c r="Q17" i="16"/>
  <c r="Q16" i="16"/>
  <c r="Q15" i="16"/>
  <c r="Q13" i="16"/>
  <c r="Q12" i="16"/>
  <c r="Q11" i="16"/>
  <c r="Q14" i="15"/>
  <c r="Q17" i="15"/>
  <c r="Q16" i="15"/>
  <c r="Q15" i="15"/>
  <c r="Q13" i="15"/>
  <c r="Q12" i="15"/>
  <c r="Q11" i="15"/>
  <c r="Q17" i="53"/>
  <c r="Q16" i="53"/>
  <c r="Q15" i="53"/>
  <c r="Q14" i="53"/>
  <c r="Q13" i="53"/>
  <c r="Q12" i="53"/>
  <c r="Q11" i="53"/>
  <c r="Q19" i="63"/>
  <c r="Q22" i="63"/>
  <c r="Q21" i="63"/>
  <c r="Q20" i="63"/>
  <c r="Q18" i="63"/>
  <c r="Q17" i="63"/>
  <c r="Q16" i="63"/>
  <c r="Q19" i="62"/>
  <c r="Q22" i="62"/>
  <c r="Q21" i="62"/>
  <c r="Q20" i="62"/>
  <c r="Q18" i="62"/>
  <c r="Q17" i="62"/>
  <c r="Q16" i="62"/>
  <c r="Q14" i="51"/>
  <c r="Q19" i="52"/>
  <c r="Q22" i="52"/>
  <c r="Q21" i="52"/>
  <c r="Q20" i="52"/>
  <c r="Q18" i="52"/>
  <c r="Q17" i="52"/>
  <c r="Q16" i="52"/>
  <c r="Q9" i="80"/>
  <c r="Q8" i="80"/>
  <c r="Q7" i="80"/>
  <c r="Q6" i="80"/>
  <c r="AA5" i="80"/>
  <c r="Z5" i="80"/>
  <c r="Y5" i="80"/>
  <c r="X5" i="80"/>
  <c r="J41" i="82" l="1"/>
  <c r="J43" i="82"/>
  <c r="J40" i="82"/>
  <c r="J38" i="82"/>
  <c r="J42" i="82"/>
  <c r="E38" i="82"/>
  <c r="O38" i="67"/>
  <c r="J38" i="67"/>
  <c r="E7" i="2"/>
  <c r="F7" i="2"/>
  <c r="G7" i="2"/>
  <c r="H7" i="2"/>
  <c r="I7" i="2"/>
  <c r="J7" i="2"/>
  <c r="K7" i="2"/>
  <c r="L7" i="2"/>
  <c r="E6" i="2"/>
  <c r="F6" i="2"/>
  <c r="G6" i="2"/>
  <c r="H6" i="2"/>
  <c r="I6" i="2"/>
  <c r="J6" i="2"/>
  <c r="K6" i="2"/>
  <c r="L6" i="2"/>
  <c r="M6" i="2"/>
  <c r="N6" i="2"/>
  <c r="P6" i="2"/>
  <c r="R6" i="2"/>
  <c r="J44" i="82" l="1"/>
  <c r="V11" i="61"/>
  <c r="V12" i="61"/>
  <c r="V13" i="61"/>
  <c r="V14" i="61"/>
  <c r="V15" i="61"/>
  <c r="V16" i="61"/>
  <c r="V17" i="61"/>
  <c r="S11" i="61"/>
  <c r="T11" i="61"/>
  <c r="S12" i="61"/>
  <c r="T12" i="61"/>
  <c r="S13" i="61"/>
  <c r="T13" i="61"/>
  <c r="S14" i="61"/>
  <c r="T14" i="61"/>
  <c r="S15" i="61"/>
  <c r="T15" i="61"/>
  <c r="S16" i="61"/>
  <c r="T16" i="61"/>
  <c r="S17" i="61"/>
  <c r="T17" i="61"/>
  <c r="S11" i="14"/>
  <c r="S12" i="14"/>
  <c r="S13" i="14"/>
  <c r="S14" i="14"/>
  <c r="S15" i="14"/>
  <c r="S16" i="14"/>
  <c r="S17" i="14"/>
  <c r="V11" i="14"/>
  <c r="V12" i="14"/>
  <c r="V13" i="14"/>
  <c r="V14" i="14"/>
  <c r="V15" i="14"/>
  <c r="V16" i="14"/>
  <c r="V17" i="14"/>
  <c r="V11" i="51"/>
  <c r="W11" i="51"/>
  <c r="V12" i="51"/>
  <c r="W12" i="51"/>
  <c r="V13" i="51"/>
  <c r="W13" i="51"/>
  <c r="V14" i="51"/>
  <c r="W14" i="51"/>
  <c r="V15" i="51"/>
  <c r="W15" i="51"/>
  <c r="V16" i="51"/>
  <c r="W16" i="51"/>
  <c r="V17" i="51"/>
  <c r="W17" i="51"/>
  <c r="S11" i="51"/>
  <c r="S12" i="51"/>
  <c r="S13" i="51"/>
  <c r="S14" i="51"/>
  <c r="S15" i="51"/>
  <c r="S16" i="51"/>
  <c r="S17" i="51"/>
  <c r="T17" i="14"/>
  <c r="T16" i="14"/>
  <c r="T15" i="14"/>
  <c r="T14" i="14"/>
  <c r="T13" i="14"/>
  <c r="T12" i="14"/>
  <c r="T11" i="14"/>
  <c r="W17" i="14"/>
  <c r="W16" i="14"/>
  <c r="W15" i="14"/>
  <c r="W14" i="14"/>
  <c r="W13" i="14"/>
  <c r="W12" i="14"/>
  <c r="W11" i="14"/>
  <c r="W17" i="61"/>
  <c r="W16" i="61"/>
  <c r="W15" i="61"/>
  <c r="W14" i="61"/>
  <c r="W13" i="61"/>
  <c r="W12" i="61"/>
  <c r="W11" i="61"/>
  <c r="Q17" i="61"/>
  <c r="Q16" i="61"/>
  <c r="Q15" i="61"/>
  <c r="Q14" i="61"/>
  <c r="Q13" i="61"/>
  <c r="Q12" i="61"/>
  <c r="Q11" i="61"/>
  <c r="T17" i="51"/>
  <c r="T16" i="51"/>
  <c r="T15" i="51"/>
  <c r="T14" i="51"/>
  <c r="T13" i="51"/>
  <c r="T12" i="51"/>
  <c r="T11" i="51"/>
  <c r="Q17" i="51"/>
  <c r="Q16" i="51"/>
  <c r="Q15" i="51"/>
  <c r="Q13" i="51"/>
  <c r="Q12" i="51"/>
  <c r="Q11" i="51"/>
  <c r="E34" i="67"/>
  <c r="J40" i="67" s="1"/>
  <c r="E35" i="67"/>
  <c r="J41" i="67" s="1"/>
  <c r="E36" i="67"/>
  <c r="J42" i="67" s="1"/>
  <c r="E37" i="67"/>
  <c r="J43" i="67" s="1"/>
  <c r="Q9" i="14"/>
  <c r="Q8" i="14"/>
  <c r="Q7" i="14"/>
  <c r="Q6" i="14"/>
  <c r="AA5" i="14"/>
  <c r="Z5" i="14"/>
  <c r="Y5" i="14"/>
  <c r="X5" i="14"/>
  <c r="AC4" i="14"/>
  <c r="N4" i="14" s="1"/>
  <c r="AB4" i="14"/>
  <c r="K4" i="14" s="1"/>
  <c r="AA4" i="14"/>
  <c r="Z4" i="14"/>
  <c r="Y4" i="14"/>
  <c r="X4" i="14"/>
  <c r="Q9" i="16"/>
  <c r="Q8" i="16"/>
  <c r="Q7" i="16"/>
  <c r="Q6" i="16"/>
  <c r="AA5" i="16"/>
  <c r="Z5" i="16"/>
  <c r="Y5" i="16"/>
  <c r="X5" i="16"/>
  <c r="AC4" i="16"/>
  <c r="N4" i="16" s="1"/>
  <c r="AB4" i="16"/>
  <c r="AA4" i="16"/>
  <c r="Z4" i="16"/>
  <c r="O6" i="2" s="1"/>
  <c r="Y4" i="16"/>
  <c r="X4" i="16"/>
  <c r="Q9" i="53"/>
  <c r="Q8" i="53"/>
  <c r="Q7" i="53"/>
  <c r="Q6" i="53"/>
  <c r="AA5" i="53"/>
  <c r="Z5" i="53"/>
  <c r="Y5" i="53"/>
  <c r="X5" i="53"/>
  <c r="AC4" i="53"/>
  <c r="N4" i="53" s="1"/>
  <c r="AB4" i="53"/>
  <c r="K4" i="53" s="1"/>
  <c r="AA4" i="53"/>
  <c r="Z4" i="53"/>
  <c r="Y4" i="53"/>
  <c r="X4" i="53"/>
  <c r="Q9" i="62"/>
  <c r="Q8" i="62"/>
  <c r="Q7" i="62"/>
  <c r="Q6" i="62"/>
  <c r="AA5" i="62"/>
  <c r="Z5" i="62"/>
  <c r="Y5" i="62"/>
  <c r="X5" i="62"/>
  <c r="AC4" i="62"/>
  <c r="N4" i="62" s="1"/>
  <c r="AB4" i="62"/>
  <c r="K4" i="62" s="1"/>
  <c r="AA4" i="62"/>
  <c r="Z4" i="62"/>
  <c r="Y4" i="62"/>
  <c r="X4" i="62"/>
  <c r="Q9" i="15"/>
  <c r="Q8" i="15"/>
  <c r="Q7" i="15"/>
  <c r="Q6" i="15"/>
  <c r="AA5" i="15"/>
  <c r="Z5" i="15"/>
  <c r="Y5" i="15"/>
  <c r="X5" i="15"/>
  <c r="AC4" i="15"/>
  <c r="R7" i="2" s="1"/>
  <c r="C7" i="2" s="1"/>
  <c r="AB4" i="15"/>
  <c r="AA4" i="15"/>
  <c r="P7" i="2" s="1"/>
  <c r="Z4" i="15"/>
  <c r="O7" i="2" s="1"/>
  <c r="Y4" i="15"/>
  <c r="N7" i="2" s="1"/>
  <c r="X4" i="15"/>
  <c r="M7" i="2" s="1"/>
  <c r="Q9" i="51"/>
  <c r="Q8" i="51"/>
  <c r="Q7" i="51"/>
  <c r="Q6" i="51"/>
  <c r="AA5" i="51"/>
  <c r="Z5" i="51"/>
  <c r="Y5" i="51"/>
  <c r="X5" i="51"/>
  <c r="AC4" i="51"/>
  <c r="N4" i="51" s="1"/>
  <c r="AB4" i="51"/>
  <c r="K4" i="51" s="1"/>
  <c r="AA4" i="51"/>
  <c r="Z4" i="51"/>
  <c r="Y4" i="51"/>
  <c r="X4" i="51"/>
  <c r="Q9" i="52"/>
  <c r="Q8" i="52"/>
  <c r="Q7" i="52"/>
  <c r="Q6" i="52"/>
  <c r="AA5" i="52"/>
  <c r="Z5" i="52"/>
  <c r="Y5" i="52"/>
  <c r="X5" i="52"/>
  <c r="AC4" i="52"/>
  <c r="N4" i="52" s="1"/>
  <c r="AB4" i="52"/>
  <c r="K4" i="52" s="1"/>
  <c r="AA4" i="52"/>
  <c r="Z4" i="52"/>
  <c r="Y4" i="52"/>
  <c r="X4" i="52"/>
  <c r="Q9" i="61"/>
  <c r="Q8" i="61"/>
  <c r="Q7" i="61"/>
  <c r="Q6" i="61"/>
  <c r="AA5" i="61"/>
  <c r="Z5" i="61"/>
  <c r="Y5" i="61"/>
  <c r="X5" i="61"/>
  <c r="AC4" i="61"/>
  <c r="N4" i="61" s="1"/>
  <c r="AB4" i="61"/>
  <c r="K4" i="61" s="1"/>
  <c r="AA4" i="61"/>
  <c r="Z4" i="61"/>
  <c r="Y4" i="61"/>
  <c r="X4" i="61"/>
  <c r="Q9" i="63"/>
  <c r="Q8" i="63"/>
  <c r="Q7" i="63"/>
  <c r="Q6" i="63"/>
  <c r="AA5" i="63"/>
  <c r="Z5" i="63"/>
  <c r="Y5" i="63"/>
  <c r="X5" i="63"/>
  <c r="AC4" i="63"/>
  <c r="N4" i="63" s="1"/>
  <c r="AB4" i="63"/>
  <c r="K4" i="63" s="1"/>
  <c r="AA4" i="63"/>
  <c r="Z4" i="63"/>
  <c r="Y4" i="63"/>
  <c r="X4" i="63"/>
  <c r="Q9" i="60"/>
  <c r="Q8" i="60"/>
  <c r="Q7" i="60"/>
  <c r="Q6" i="60"/>
  <c r="AA5" i="60"/>
  <c r="Z5" i="60"/>
  <c r="Y5" i="60"/>
  <c r="X5" i="60"/>
  <c r="AC4" i="60"/>
  <c r="N4" i="60" s="1"/>
  <c r="AB4" i="60"/>
  <c r="K4" i="60" s="1"/>
  <c r="AA4" i="60"/>
  <c r="Z4" i="60"/>
  <c r="Y4" i="60"/>
  <c r="X4" i="60"/>
  <c r="Q9" i="59"/>
  <c r="Q8" i="59"/>
  <c r="Q7" i="59"/>
  <c r="Q6" i="59"/>
  <c r="AA5" i="59"/>
  <c r="Z5" i="59"/>
  <c r="Y5" i="59"/>
  <c r="X5" i="59"/>
  <c r="AC4" i="59"/>
  <c r="N4" i="59" s="1"/>
  <c r="AB4" i="59"/>
  <c r="K4" i="59" s="1"/>
  <c r="AA4" i="59"/>
  <c r="Z4" i="59"/>
  <c r="Y4" i="59"/>
  <c r="X4" i="59"/>
  <c r="Q9" i="73"/>
  <c r="Q8" i="73"/>
  <c r="Q7" i="73"/>
  <c r="Q6" i="73"/>
  <c r="AA5" i="73"/>
  <c r="Z5" i="73"/>
  <c r="Y5" i="73"/>
  <c r="X5" i="73"/>
  <c r="AC4" i="73"/>
  <c r="N4" i="73" s="1"/>
  <c r="AB4" i="73"/>
  <c r="K4" i="73" s="1"/>
  <c r="AA4" i="73"/>
  <c r="Z4" i="73"/>
  <c r="Y4" i="73"/>
  <c r="X4" i="73"/>
  <c r="Q9" i="72"/>
  <c r="Q8" i="72"/>
  <c r="Q7" i="72"/>
  <c r="Q6" i="72"/>
  <c r="AA5" i="72"/>
  <c r="Z5" i="72"/>
  <c r="Y5" i="72"/>
  <c r="X5" i="72"/>
  <c r="AC4" i="72"/>
  <c r="N4" i="72" s="1"/>
  <c r="AB4" i="72"/>
  <c r="K4" i="72" s="1"/>
  <c r="AA4" i="72"/>
  <c r="Z4" i="72"/>
  <c r="Y4" i="72"/>
  <c r="X4" i="72"/>
  <c r="AA4" i="80"/>
  <c r="Z4" i="80"/>
  <c r="Y4" i="80"/>
  <c r="X4" i="80"/>
  <c r="AA5" i="79"/>
  <c r="Z5" i="79"/>
  <c r="X5" i="79"/>
  <c r="Y5" i="79"/>
  <c r="Q9" i="79"/>
  <c r="Q8" i="79"/>
  <c r="Q7" i="79"/>
  <c r="Q6" i="79"/>
  <c r="K4" i="16" l="1"/>
  <c r="Q6" i="2"/>
  <c r="Q27" i="61"/>
  <c r="Q22" i="61"/>
  <c r="Q28" i="61"/>
  <c r="Q23" i="61"/>
  <c r="Q26" i="61"/>
  <c r="Q25" i="61"/>
  <c r="Q23" i="51"/>
  <c r="Q24" i="51"/>
  <c r="Q25" i="51"/>
  <c r="Q26" i="51"/>
  <c r="Q27" i="51"/>
  <c r="Q28" i="51"/>
  <c r="Q22" i="51"/>
  <c r="K4" i="15"/>
  <c r="Q7" i="2"/>
  <c r="B7" i="2" s="1"/>
  <c r="N4" i="15"/>
  <c r="AD4" i="14"/>
  <c r="AD4" i="15"/>
  <c r="S7" i="2" s="1"/>
  <c r="D7" i="2" s="1"/>
  <c r="AD4" i="16"/>
  <c r="S6" i="2" s="1"/>
  <c r="Q23" i="14"/>
  <c r="Q27" i="14"/>
  <c r="Q24" i="61"/>
  <c r="Q25" i="14"/>
  <c r="Q28" i="14"/>
  <c r="Q26" i="14"/>
  <c r="Q22" i="14"/>
  <c r="Q24" i="14"/>
  <c r="AD4" i="51"/>
  <c r="AD4" i="53"/>
  <c r="AD4" i="61"/>
  <c r="AD4" i="62"/>
  <c r="AD4" i="52"/>
  <c r="AD4" i="63"/>
  <c r="AD4" i="60"/>
  <c r="AD4" i="72"/>
  <c r="AD4" i="73"/>
  <c r="AD4" i="59"/>
  <c r="Q29" i="51" l="1"/>
  <c r="E19" i="2"/>
  <c r="F19" i="2"/>
  <c r="G19" i="2"/>
  <c r="H19" i="2"/>
  <c r="I19" i="2"/>
  <c r="J19" i="2"/>
  <c r="K19" i="2"/>
  <c r="L19" i="2"/>
  <c r="E18" i="2"/>
  <c r="F18" i="2"/>
  <c r="G18" i="2"/>
  <c r="H18" i="2"/>
  <c r="I18" i="2"/>
  <c r="J18" i="2"/>
  <c r="K18" i="2"/>
  <c r="L18" i="2"/>
  <c r="AC4" i="80"/>
  <c r="AB4" i="80"/>
  <c r="P19" i="2"/>
  <c r="O19" i="2"/>
  <c r="N19" i="2"/>
  <c r="M19" i="2"/>
  <c r="AC4" i="79"/>
  <c r="AB4" i="79"/>
  <c r="K4" i="79" s="1"/>
  <c r="AA4" i="79"/>
  <c r="P18" i="2" s="1"/>
  <c r="Z4" i="79"/>
  <c r="O18" i="2" s="1"/>
  <c r="Y4" i="79"/>
  <c r="N18" i="2" s="1"/>
  <c r="X4" i="79"/>
  <c r="M18" i="2" s="1"/>
  <c r="Q18" i="2" l="1"/>
  <c r="B18" i="2"/>
  <c r="R18" i="2"/>
  <c r="N4" i="79"/>
  <c r="C18" i="2" s="1"/>
  <c r="R19" i="2"/>
  <c r="N4" i="80"/>
  <c r="C19" i="2" s="1"/>
  <c r="Q19" i="2"/>
  <c r="K4" i="80"/>
  <c r="B19" i="2" s="1"/>
  <c r="AD4" i="80"/>
  <c r="S19" i="2" s="1"/>
  <c r="AD4" i="79"/>
  <c r="S18" i="2" s="1"/>
  <c r="E38" i="67" l="1"/>
  <c r="J44" i="67" s="1"/>
  <c r="E22" i="2"/>
  <c r="F22" i="2"/>
  <c r="G22" i="2"/>
  <c r="H22" i="2"/>
  <c r="I22" i="2"/>
  <c r="J22" i="2"/>
  <c r="K22" i="2"/>
  <c r="L22" i="2"/>
  <c r="M22" i="2"/>
  <c r="N22" i="2"/>
  <c r="O22" i="2"/>
  <c r="P22" i="2"/>
  <c r="E21" i="2"/>
  <c r="F21" i="2"/>
  <c r="G21" i="2"/>
  <c r="H21" i="2"/>
  <c r="I21" i="2"/>
  <c r="J21" i="2"/>
  <c r="K21" i="2"/>
  <c r="L21" i="2"/>
  <c r="M21" i="2"/>
  <c r="N21" i="2"/>
  <c r="O21" i="2"/>
  <c r="P21" i="2"/>
  <c r="C22" i="2"/>
  <c r="B22" i="2"/>
  <c r="C21" i="2"/>
  <c r="B21" i="2"/>
  <c r="R22" i="2"/>
  <c r="Q22" i="2"/>
  <c r="S22" i="2"/>
  <c r="R21" i="2"/>
  <c r="Q21" i="2"/>
  <c r="S21" i="2"/>
  <c r="D22" i="2" l="1"/>
  <c r="D21" i="2"/>
  <c r="E15" i="2"/>
  <c r="F15" i="2"/>
  <c r="G15" i="2"/>
  <c r="H15" i="2"/>
  <c r="I15" i="2"/>
  <c r="J15" i="2"/>
  <c r="K15" i="2"/>
  <c r="L15" i="2"/>
  <c r="C15" i="2"/>
  <c r="B15" i="2"/>
  <c r="E14" i="2"/>
  <c r="F14" i="2"/>
  <c r="G14" i="2"/>
  <c r="H14" i="2"/>
  <c r="I14" i="2"/>
  <c r="J14" i="2"/>
  <c r="K14" i="2"/>
  <c r="L14" i="2"/>
  <c r="C14" i="2"/>
  <c r="B14" i="2"/>
  <c r="E13" i="2"/>
  <c r="F13" i="2"/>
  <c r="G13" i="2"/>
  <c r="H13" i="2"/>
  <c r="I13" i="2"/>
  <c r="J13" i="2"/>
  <c r="K13" i="2"/>
  <c r="L13" i="2"/>
  <c r="C13" i="2"/>
  <c r="B13" i="2"/>
  <c r="P25" i="2"/>
  <c r="N25" i="2"/>
  <c r="M25" i="2"/>
  <c r="O24" i="2"/>
  <c r="N24" i="2"/>
  <c r="M24" i="2"/>
  <c r="P15" i="2"/>
  <c r="O15" i="2"/>
  <c r="N15" i="2"/>
  <c r="M15" i="2"/>
  <c r="R15" i="2"/>
  <c r="Q15" i="2"/>
  <c r="R14" i="2"/>
  <c r="Q14" i="2"/>
  <c r="P14" i="2"/>
  <c r="O14" i="2"/>
  <c r="N14" i="2"/>
  <c r="R13" i="2"/>
  <c r="Q13" i="2"/>
  <c r="P13" i="2"/>
  <c r="O13" i="2"/>
  <c r="N13" i="2"/>
  <c r="M13" i="2"/>
  <c r="C25" i="2"/>
  <c r="B25" i="2"/>
  <c r="C24" i="2"/>
  <c r="B24" i="2"/>
  <c r="E24" i="2"/>
  <c r="F24" i="2"/>
  <c r="G24" i="2"/>
  <c r="H24" i="2"/>
  <c r="I24" i="2"/>
  <c r="J24" i="2"/>
  <c r="K24" i="2"/>
  <c r="L24" i="2"/>
  <c r="E25" i="2"/>
  <c r="F25" i="2"/>
  <c r="G25" i="2"/>
  <c r="H25" i="2"/>
  <c r="I25" i="2"/>
  <c r="J25" i="2"/>
  <c r="K25" i="2"/>
  <c r="L25" i="2"/>
  <c r="R25" i="2"/>
  <c r="Q25" i="2"/>
  <c r="R24" i="2"/>
  <c r="Q24" i="2"/>
  <c r="S14" i="2" l="1"/>
  <c r="M14" i="2"/>
  <c r="S13" i="2"/>
  <c r="S25" i="2"/>
  <c r="S24" i="2"/>
  <c r="S15" i="2"/>
  <c r="O25" i="2"/>
  <c r="P24" i="2"/>
  <c r="E11" i="2"/>
  <c r="F11" i="2"/>
  <c r="G11" i="2"/>
  <c r="H11" i="2"/>
  <c r="I11" i="2"/>
  <c r="J11" i="2"/>
  <c r="K11" i="2"/>
  <c r="L11" i="2"/>
  <c r="C11" i="2"/>
  <c r="B11" i="2"/>
  <c r="E10" i="2"/>
  <c r="F10" i="2"/>
  <c r="G10" i="2"/>
  <c r="H10" i="2"/>
  <c r="I10" i="2"/>
  <c r="J10" i="2"/>
  <c r="K10" i="2"/>
  <c r="L10" i="2"/>
  <c r="C10" i="2"/>
  <c r="B10" i="2"/>
  <c r="E9" i="2"/>
  <c r="F9" i="2"/>
  <c r="G9" i="2"/>
  <c r="H9" i="2"/>
  <c r="I9" i="2"/>
  <c r="J9" i="2"/>
  <c r="K9" i="2"/>
  <c r="L9" i="2"/>
  <c r="C9" i="2"/>
  <c r="B9" i="2"/>
  <c r="E5" i="2"/>
  <c r="F5" i="2"/>
  <c r="G5" i="2"/>
  <c r="H5" i="2"/>
  <c r="I5" i="2"/>
  <c r="J5" i="2"/>
  <c r="K5" i="2"/>
  <c r="L5" i="2"/>
  <c r="C5" i="2"/>
  <c r="B5" i="2"/>
  <c r="D5" i="2" l="1"/>
  <c r="M10" i="2" l="1"/>
  <c r="N10" i="2"/>
  <c r="R10" i="2"/>
  <c r="O10" i="2"/>
  <c r="Q10" i="2"/>
  <c r="P10" i="2"/>
  <c r="O9" i="2"/>
  <c r="P9" i="2"/>
  <c r="M9" i="2"/>
  <c r="R9" i="2"/>
  <c r="N9" i="2"/>
  <c r="Q9" i="2"/>
  <c r="P11" i="2"/>
  <c r="N11" i="2"/>
  <c r="R11" i="2"/>
  <c r="M11" i="2"/>
  <c r="Q11" i="2"/>
  <c r="S10" i="2" l="1"/>
  <c r="S9" i="2"/>
  <c r="S11" i="2"/>
  <c r="R5" i="2"/>
  <c r="R8" i="2" s="1"/>
  <c r="Q5" i="2"/>
  <c r="Q8" i="2" s="1"/>
  <c r="P5" i="2"/>
  <c r="O5" i="2"/>
  <c r="N5" i="2"/>
  <c r="M5" i="2"/>
  <c r="N16" i="2" l="1"/>
  <c r="L12" i="2"/>
  <c r="M12" i="2"/>
  <c r="P12" i="2"/>
  <c r="O12" i="2"/>
  <c r="R12" i="2"/>
  <c r="N20" i="2"/>
  <c r="H20" i="2"/>
  <c r="H26" i="2"/>
  <c r="N23" i="2"/>
  <c r="H23" i="2"/>
  <c r="K8" i="2"/>
  <c r="E8" i="2"/>
  <c r="H16" i="2"/>
  <c r="N12" i="2"/>
  <c r="Q12" i="2"/>
  <c r="R20" i="2"/>
  <c r="O20" i="2"/>
  <c r="L20" i="2"/>
  <c r="I20" i="2"/>
  <c r="F20" i="2"/>
  <c r="L26" i="2"/>
  <c r="I26" i="2"/>
  <c r="F26" i="2"/>
  <c r="R23" i="2"/>
  <c r="O23" i="2"/>
  <c r="L23" i="2"/>
  <c r="I23" i="2"/>
  <c r="F23" i="2"/>
  <c r="O8" i="2"/>
  <c r="L8" i="2"/>
  <c r="I8" i="2"/>
  <c r="F8" i="2"/>
  <c r="L16" i="2"/>
  <c r="I16" i="2"/>
  <c r="F16" i="2"/>
  <c r="I12" i="2"/>
  <c r="F12" i="2"/>
  <c r="Q20" i="2"/>
  <c r="K20" i="2"/>
  <c r="E20" i="2"/>
  <c r="K26" i="2"/>
  <c r="E26" i="2"/>
  <c r="Q23" i="2"/>
  <c r="K23" i="2"/>
  <c r="E23" i="2"/>
  <c r="N8" i="2"/>
  <c r="H8" i="2"/>
  <c r="K16" i="2"/>
  <c r="E16" i="2"/>
  <c r="E12" i="2"/>
  <c r="K12" i="2"/>
  <c r="H12" i="2"/>
  <c r="P20" i="2"/>
  <c r="M20" i="2"/>
  <c r="J20" i="2"/>
  <c r="G20" i="2"/>
  <c r="J26" i="2"/>
  <c r="G26" i="2"/>
  <c r="P23" i="2"/>
  <c r="M23" i="2"/>
  <c r="J23" i="2"/>
  <c r="G23" i="2"/>
  <c r="P8" i="2"/>
  <c r="M8" i="2"/>
  <c r="J8" i="2"/>
  <c r="G8" i="2"/>
  <c r="J16" i="2"/>
  <c r="G16" i="2"/>
  <c r="J12" i="2"/>
  <c r="G12" i="2"/>
  <c r="S5" i="2"/>
  <c r="S8" i="2" s="1"/>
  <c r="M26" i="2" l="1"/>
  <c r="M27" i="2" s="1"/>
  <c r="P26" i="2"/>
  <c r="P27" i="2" s="1"/>
  <c r="M16" i="2"/>
  <c r="M17" i="2" s="1"/>
  <c r="O26" i="2"/>
  <c r="O27" i="2" s="1"/>
  <c r="O16" i="2"/>
  <c r="O17" i="2" s="1"/>
  <c r="R26" i="2"/>
  <c r="R27" i="2" s="1"/>
  <c r="N26" i="2"/>
  <c r="N27" i="2" s="1"/>
  <c r="Q26" i="2"/>
  <c r="Q27" i="2" s="1"/>
  <c r="Q16" i="2"/>
  <c r="Q17" i="2" s="1"/>
  <c r="P16" i="2"/>
  <c r="P17" i="2" s="1"/>
  <c r="R16" i="2"/>
  <c r="R17" i="2" s="1"/>
  <c r="S20" i="2"/>
  <c r="L17" i="2"/>
  <c r="K27" i="2"/>
  <c r="H17" i="2"/>
  <c r="S23" i="2"/>
  <c r="G27" i="2"/>
  <c r="I17" i="2"/>
  <c r="E27" i="2"/>
  <c r="K17" i="2"/>
  <c r="F17" i="2"/>
  <c r="I27" i="2"/>
  <c r="L27" i="2"/>
  <c r="J17" i="2"/>
  <c r="N17" i="2"/>
  <c r="H27" i="2"/>
  <c r="G17" i="2"/>
  <c r="J27" i="2"/>
  <c r="E17" i="2"/>
  <c r="F27" i="2"/>
  <c r="S12" i="2"/>
  <c r="D14" i="2"/>
  <c r="S26" i="2" l="1"/>
  <c r="S27" i="2" s="1"/>
  <c r="S16" i="2"/>
  <c r="S17" i="2" s="1"/>
  <c r="E28" i="2"/>
  <c r="F28" i="2"/>
  <c r="N28" i="2"/>
  <c r="G28" i="2"/>
  <c r="Q28" i="2"/>
  <c r="K28" i="2"/>
  <c r="L28" i="2"/>
  <c r="P28" i="2"/>
  <c r="H28" i="2"/>
  <c r="I28" i="2"/>
  <c r="R28" i="2"/>
  <c r="O28" i="2"/>
  <c r="J28" i="2"/>
  <c r="M28" i="2"/>
  <c r="D13" i="2"/>
  <c r="C16" i="2"/>
  <c r="B16" i="2"/>
  <c r="C20" i="2"/>
  <c r="D24" i="2"/>
  <c r="D25" i="2"/>
  <c r="D19" i="2"/>
  <c r="D11" i="2"/>
  <c r="D9" i="2"/>
  <c r="D15" i="2"/>
  <c r="D18" i="2"/>
  <c r="D10" i="2"/>
  <c r="B20" i="2"/>
  <c r="C26" i="2"/>
  <c r="B26" i="2"/>
  <c r="C23" i="2"/>
  <c r="B23" i="2"/>
  <c r="C8" i="2"/>
  <c r="B8" i="2"/>
  <c r="C12" i="2"/>
  <c r="B12" i="2"/>
  <c r="S28" i="2" l="1"/>
  <c r="C27" i="2"/>
  <c r="D16" i="2"/>
  <c r="C17" i="2"/>
  <c r="D26" i="2"/>
  <c r="D20" i="2"/>
  <c r="D23" i="2"/>
  <c r="D8" i="2"/>
  <c r="D12" i="2"/>
  <c r="B27" i="2"/>
  <c r="B17" i="2"/>
  <c r="C28" i="2" l="1"/>
  <c r="B28" i="2"/>
  <c r="D17" i="2"/>
  <c r="D27" i="2"/>
  <c r="D28" i="2" l="1"/>
</calcChain>
</file>

<file path=xl/sharedStrings.xml><?xml version="1.0" encoding="utf-8"?>
<sst xmlns="http://schemas.openxmlformats.org/spreadsheetml/2006/main" count="4399" uniqueCount="953">
  <si>
    <t>ชื่อ-สกุล</t>
  </si>
  <si>
    <t>เลขที่</t>
  </si>
  <si>
    <t>คน)</t>
  </si>
  <si>
    <t>(นักเรียน ชาย</t>
  </si>
  <si>
    <t>แผนฯ</t>
  </si>
  <si>
    <t>ชั้น</t>
  </si>
  <si>
    <t>จำนวนนักเรียน</t>
  </si>
  <si>
    <t>หมายเลขโทรศัพท์ครูที่ปรึกษา</t>
  </si>
  <si>
    <t>ช</t>
  </si>
  <si>
    <t>ญ</t>
  </si>
  <si>
    <t>รวม</t>
  </si>
  <si>
    <t>ม.1/1</t>
  </si>
  <si>
    <t>ม.1/2</t>
  </si>
  <si>
    <t>ม.1/3</t>
  </si>
  <si>
    <t>รวม ม.1</t>
  </si>
  <si>
    <t>ม.2/1</t>
  </si>
  <si>
    <t>ม.2/2</t>
  </si>
  <si>
    <t>ม.2/3</t>
  </si>
  <si>
    <t>ม.3/1</t>
  </si>
  <si>
    <t>ม.3/2</t>
  </si>
  <si>
    <t>ม.3/3</t>
  </si>
  <si>
    <t>รวม ม.3</t>
  </si>
  <si>
    <t>รวม ม.ต้น</t>
  </si>
  <si>
    <t>ม.4/1</t>
  </si>
  <si>
    <t>ม.4/2</t>
  </si>
  <si>
    <t>รวม ม.4</t>
  </si>
  <si>
    <t>ม.5/1</t>
  </si>
  <si>
    <t>ม.5/2</t>
  </si>
  <si>
    <t>รวม ม.5</t>
  </si>
  <si>
    <t>ม.6/1</t>
  </si>
  <si>
    <t>ม.6/2</t>
  </si>
  <si>
    <t>รวม ม.6</t>
  </si>
  <si>
    <t>รวม ม.ปลาย</t>
  </si>
  <si>
    <t>รวมทั้งหมด</t>
  </si>
  <si>
    <t>ที่</t>
  </si>
  <si>
    <t>คน  และหญิง</t>
  </si>
  <si>
    <t>สี</t>
  </si>
  <si>
    <t>ศิลปะ</t>
  </si>
  <si>
    <t>ดนตรีไทย</t>
  </si>
  <si>
    <t>เกษตรกรรม</t>
  </si>
  <si>
    <t>นาฏศิลป์</t>
  </si>
  <si>
    <t>คหกรรม</t>
  </si>
  <si>
    <t>ฟ้า</t>
  </si>
  <si>
    <t>เขียว</t>
  </si>
  <si>
    <t>ชมพู</t>
  </si>
  <si>
    <t>เหลือง</t>
  </si>
  <si>
    <t>ช่างไฟฟ้าฯ</t>
  </si>
  <si>
    <t>ชาย</t>
  </si>
  <si>
    <t>หญิง</t>
  </si>
  <si>
    <t>รวมชาย</t>
  </si>
  <si>
    <t>รวมหญิง</t>
  </si>
  <si>
    <t>รวมห้อง</t>
  </si>
  <si>
    <t>นางสุวรรณี พจน์ไพเราะ (063-1645416)</t>
  </si>
  <si>
    <t>นายภรัณยู อินทกนก (093-3177067)</t>
  </si>
  <si>
    <t>นางสาวอิศราภรณ์ ปินธง (087-9259405)</t>
  </si>
  <si>
    <t>นางสาวพิกุล ต๊ะทองดี (089-5242754)</t>
  </si>
  <si>
    <t>นางสาวนุสรา คำน้อย (086-7529044)</t>
  </si>
  <si>
    <t>นางสาวพิมพ์ ชุ่มเพ็งพันธ์ (089-9059409)</t>
  </si>
  <si>
    <t>นายปัญญา จำเริญศักดิ์ศรี (094-4970441)</t>
  </si>
  <si>
    <t>นางสาวประทุมมา กลิ่นหอม (087-9335009)</t>
  </si>
  <si>
    <t>นางยุพดี ไพรวรรณ์ (089-2423269)</t>
  </si>
  <si>
    <t>นายไพศาล แก้วจีน (097-2494514)</t>
  </si>
  <si>
    <t>นางมยุรี บุญเพ็ง (089-0667769)</t>
  </si>
  <si>
    <t>นางจีรนันท์ ทาแก้ว (085-1303497)</t>
  </si>
  <si>
    <t>นายสุทธิพงษ์ บุญไชย (086-9013027)</t>
  </si>
  <si>
    <t>นายธิติสันติ์ ร่วมชาติสกุล (089-7615308)</t>
  </si>
  <si>
    <t>นางเพ็ญศรี สุดสวาท (087-9313736)</t>
  </si>
  <si>
    <t>นางบุบผา บุญเพ็ง (089-5390910)</t>
  </si>
  <si>
    <t>………………………………………………………………………………………………………………………………………………………….</t>
  </si>
  <si>
    <t>อุตสาหกรรม</t>
  </si>
  <si>
    <t>รหัส</t>
  </si>
  <si>
    <t>นางสาวสศิยาภา  มาลา</t>
  </si>
  <si>
    <t>นายณัชพล  แสนสวัสดิ์</t>
  </si>
  <si>
    <t>นายวรรธจักร  ขำแสง</t>
  </si>
  <si>
    <t>นายสมเจตน์  ปีกิม</t>
  </si>
  <si>
    <t>นางสาวสุนันธินี  แสนพันธ์</t>
  </si>
  <si>
    <t>เด็กชายณัฐพัฒน์  มัคพาล</t>
  </si>
  <si>
    <t>เด็กชายณัฐวุฒิ  มัคพาล</t>
  </si>
  <si>
    <t>เด็กชายสุรชัย  เนตรเสนา</t>
  </si>
  <si>
    <t>เด็กชายวุฒิพร  ร่มโพธิ์เย็น</t>
  </si>
  <si>
    <t>เด็กชายศิริชัย  กองแก้วภูมิ</t>
  </si>
  <si>
    <t>เด็กชายศิริชัย  ศรสำแดง</t>
  </si>
  <si>
    <t>เด็กหญิงกฤษณา  สุขแจ่ม</t>
  </si>
  <si>
    <t>เด็กหญิงกาญจนา  คำติ๊บ</t>
  </si>
  <si>
    <t>เด็กหญิงขวัญเรือน  บัวตูม</t>
  </si>
  <si>
    <t>เด็กหญิงธันยพร  ธุรกิจ</t>
  </si>
  <si>
    <t>เด็กหญิงปิยนุช  อุประ</t>
  </si>
  <si>
    <t>เด็กหญิงลภัสรดา  ศรศรี</t>
  </si>
  <si>
    <t>เด็กหญิงสุฐิตา  แก้วแสง</t>
  </si>
  <si>
    <t>เด็กหญิงอภัสรา  อินโนนเชือก</t>
  </si>
  <si>
    <t>เด็กหญิงออระรัตน์  สวยวิเศษ</t>
  </si>
  <si>
    <t>เด็กหญิงภัณฑิรา  พรมศรี</t>
  </si>
  <si>
    <t>เด็กชายชวลิต  นามบุญลือ</t>
  </si>
  <si>
    <t>เด็กชายธนภัทร  อินจรมณีรัตน์</t>
  </si>
  <si>
    <t>เด็กชายผดุงเดช  ฉวยกระโทก</t>
  </si>
  <si>
    <t>เด็กชายภูวรินทร์  อยู่เย็น</t>
  </si>
  <si>
    <t>เด็กชายมงคล  กำจาย</t>
  </si>
  <si>
    <t>เด็กชายเจนณรงค์  อัมราบุตร</t>
  </si>
  <si>
    <t>เด็กชายกิตติกร  จิตรเขต</t>
  </si>
  <si>
    <t>เด็กชายจุฬายุทธ  การสมโชค</t>
  </si>
  <si>
    <t>เด็กชายวชิรวิทย์  เสาดี</t>
  </si>
  <si>
    <t>เด็กชายวัชรพล  จรรยา</t>
  </si>
  <si>
    <t>เด็กชายศุภกิจ  สินธุไชย</t>
  </si>
  <si>
    <t>เด็กชายสิทธิโชติ  ยศมาก ***</t>
  </si>
  <si>
    <t>เด็กหญิงเทวิกา  สนธิรา</t>
  </si>
  <si>
    <t>เด็กหญิงคีตภัทร  สุขโข</t>
  </si>
  <si>
    <t>เด็กหญิงณัฑชริกานต์  โสภาน้อย</t>
  </si>
  <si>
    <t>เด็กหญิงศุกร์ทิตา  หนูโทน</t>
  </si>
  <si>
    <t>เด็กหญิงหทัยรัตน์  นิ่มนวน</t>
  </si>
  <si>
    <t>เด็กชายทศพร  พันยะฤทธิ์</t>
  </si>
  <si>
    <t>เด็กชายทศพล  พันยะฤทธิ์</t>
  </si>
  <si>
    <t>เด็กหญิงธัญชนก  อ่อนละมุล</t>
  </si>
  <si>
    <t>เด็กหญิงพรรณภัทร  บัวลอย</t>
  </si>
  <si>
    <t>เด็กหญิงปาริตา  คำดี</t>
  </si>
  <si>
    <t>เด็กหญิงพรพรรณ  อินอ่อน</t>
  </si>
  <si>
    <t>เด็กหญิงอชิรญา  ลบหล้า</t>
  </si>
  <si>
    <t>เด็กหญิงสมพร  ทาบโลหะ</t>
  </si>
  <si>
    <t>เด็กหญิงอนัญญา  บุญมา</t>
  </si>
  <si>
    <t>เด็กหญิงพรรณพนัช  บัวลอย</t>
  </si>
  <si>
    <t>เด็กหญิงชรินรัตน์  อาทิตย์เที่ยง</t>
  </si>
  <si>
    <t>เด็กหญิงวิลาวัลย์  จันทรังเสริฐ</t>
  </si>
  <si>
    <t>เด็กชายกฤษฎา  ชีวินพงค์</t>
  </si>
  <si>
    <t>เด็กชายชาตรีอภิรักษ์  จันทร์ละมูล</t>
  </si>
  <si>
    <t>เด็กชายชูชาติ  เขียวพุฒ</t>
  </si>
  <si>
    <t>เด็กชายฌานนต์  สุโขทัย</t>
  </si>
  <si>
    <t>เด็กชายตะวัน  ใจแก้ว</t>
  </si>
  <si>
    <t>เด็กชายธนธรณ์  ใจแก้ว</t>
  </si>
  <si>
    <t>เด็กชายพัฒน์พล  นิลพัฒน์</t>
  </si>
  <si>
    <t>เด็กหญิงเนาวรัตน์  โพธิศรี</t>
  </si>
  <si>
    <t>เด็กหญิงพรรณพร  แปลงนาถ</t>
  </si>
  <si>
    <t>เด็กหญิงศิรประภา  ฐีตะธรรมานนท์ ***</t>
  </si>
  <si>
    <t>เด็กหญิงสุภาพร  ฤทธิ์กระจ่าง</t>
  </si>
  <si>
    <t>เด็กชายเจตพิพัทธ์  อนุลาวัพย์</t>
  </si>
  <si>
    <t>เด็กชายศุภฤกษ์  การบรรจง</t>
  </si>
  <si>
    <t>เด็กชายรภัทภร  เจือทอง</t>
  </si>
  <si>
    <t>เด็กชายวชิระ  แก้วทอง</t>
  </si>
  <si>
    <t>เด็กชายสีหราช  ชมฉิม</t>
  </si>
  <si>
    <t>เด็กหญิงชาลิสา  สนสุภาพ</t>
  </si>
  <si>
    <t>เด็กหญิงพิมลวรรณ  ไกรวารี</t>
  </si>
  <si>
    <t>เด็กหญิงรัชนก  สนสุภาพ</t>
  </si>
  <si>
    <t>เด็กหญิงกชกร  ปัตตาทานัง</t>
  </si>
  <si>
    <t>เด็กชายพิพัฒน์  หลักพิมพ์</t>
  </si>
  <si>
    <t>เด็กหญิงณัฐฐาพร  สุระกุล</t>
  </si>
  <si>
    <t>เด็กหญิงสุวรรณา  อินสุข</t>
  </si>
  <si>
    <t>เด็กหญิงภัทราภรณ์  เจริญวิถี</t>
  </si>
  <si>
    <t>เด็กหญิงสำลี  นิยมวานิช</t>
  </si>
  <si>
    <t>เด็กชายเอกรัตน์  แก้วประเสริฐ</t>
  </si>
  <si>
    <t>นางสาวอัมรินทร์ แตงศรี</t>
  </si>
  <si>
    <t>เด็กชายภูมิมินทร์  พานกระษัย</t>
  </si>
  <si>
    <t>เด็กชายจักรพงษ์  แสนดวงดี ***</t>
  </si>
  <si>
    <t>เด็กชายวิศณุกร   คีรีเดช ***</t>
  </si>
  <si>
    <t>เด็กชายอัคเนตร  อารีรักษ์</t>
  </si>
  <si>
    <t>นางสาวนพรัตน์  แขพิมาย</t>
  </si>
  <si>
    <t>เด็กหญิงเนาวรี  โพธิศรี</t>
  </si>
  <si>
    <t>เด็กชายอัครชัย  บุตรเงิน</t>
  </si>
  <si>
    <t>เด็กหญิงจิรวดี  ปัญญา</t>
  </si>
  <si>
    <t>เด็กชายสมศักดิ์  บุญรอด ***</t>
  </si>
  <si>
    <t>รหัสนักเรียน</t>
  </si>
  <si>
    <t>เด็กหญิงมณฑิตา  เขาคำแก้ว</t>
  </si>
  <si>
    <t>เด็กหญิงพาทินธิดา  ไชยริปู</t>
  </si>
  <si>
    <t>เด็กหญิงกมลรัตน์  นวลคา</t>
  </si>
  <si>
    <t>เข้าเมื่อวันที่ 7 มิ.ย. 61</t>
  </si>
  <si>
    <t>เข้าเมื่อวันที่ 8 มิ.ย. 61</t>
  </si>
  <si>
    <t>เข้าเรียนเมื่อวันที่ 4 ก.ย. 61</t>
  </si>
  <si>
    <t>เด็กหญิงเมริษา  อุดมนา</t>
  </si>
  <si>
    <t>นางสาวนิตยา  แรตไธสง (097-3351520)</t>
  </si>
  <si>
    <t>เด็กหญิงปวิณา  ประทุมชัย</t>
  </si>
  <si>
    <t>ครูที่ปรึกษา;  นางจีรนันท์  ทาแก้ว  และนางสาวภัสสร  กาสี</t>
  </si>
  <si>
    <t>ครูที่ปรึกษา;  นางเพ็ญศรี  สุดสวาท   และนายธิติสันติ์  ร่วมชาติสกุล</t>
  </si>
  <si>
    <t>เข้าเรียนเมื่อวันที่ 21 ม.ค. 62</t>
  </si>
  <si>
    <t>เด็กหญิงณัฏฐ์นรี  ก้อนมณี</t>
  </si>
  <si>
    <t>เข้าเรียนเมื่อวันที่ 28 เม.ย. 62</t>
  </si>
  <si>
    <t>คณิตศาสตร์</t>
  </si>
  <si>
    <t>วิทย์ - คณิต</t>
  </si>
  <si>
    <t>เด็กชายธนพล  คีรี</t>
  </si>
  <si>
    <t>เด็กหญิงพลอยนิล  เฝ้าถอม</t>
  </si>
  <si>
    <t>ชั้นมัธยมศึกษาปีที่ 4/1  (แผนการเรียน ; วิทยาศาสตร์-คณิตศาสตร์)</t>
  </si>
  <si>
    <t>ชั้นมัธยมศึกษาปีที่ 5/1  (แผนการเรียน ; วิทยาศาสตร์-คณิตศาสตร์)</t>
  </si>
  <si>
    <t>ชั้นมัธยมศึกษาปีที่ 6/1  (แผนการเรียน ; วิทยาศาสตร์-คณิตศาสตร์)</t>
  </si>
  <si>
    <t>นางสาววรัชยา  แหวนทองคำ</t>
  </si>
  <si>
    <t>นางสาวรัตนมณี  จิตรไธสงค์</t>
  </si>
  <si>
    <t>นางสาวจุฑาทิพ  ชูจิต</t>
  </si>
  <si>
    <t>นางสาวอภิญญา  วงษ์สอาด</t>
  </si>
  <si>
    <t>เข้าเรียนเมื่อวันที่ 21 พ.ค.62</t>
  </si>
  <si>
    <t>6498-6576</t>
  </si>
  <si>
    <t>ม.1/1-3</t>
  </si>
  <si>
    <t>ทะเบียนคุมรหัสนักเรียนโรงเรียนโคกกระท้อนกิตติวุฒิวิทยา ปีการศึกษา 2561-2</t>
  </si>
  <si>
    <t>เด็กหญิงโสภิตนภา  ปิ่นรัตน์</t>
  </si>
  <si>
    <t>เข้าเรียนเมื่อวันที่ 27 พ.ค.62</t>
  </si>
  <si>
    <t>6004 (ใช้เลขเก่า)</t>
  </si>
  <si>
    <t>เด็กหญิงราตรี  เงื่อนเก่า</t>
  </si>
  <si>
    <t>เข้าเรียนเมื่อวันที่ 4 มิ.ย. 62</t>
  </si>
  <si>
    <t>นางสาวกาญจนา  คุ้มศรี</t>
  </si>
  <si>
    <t>เด็กชายสงกรานต์  บุญแจ่ม</t>
  </si>
  <si>
    <t>เด็กหญิงอลิษา  อารมชื่น</t>
  </si>
  <si>
    <t>เข้าเรียนเมื่อวันที่ 18 ก.ค. 62</t>
  </si>
  <si>
    <t>เข้าเรียนเมื่อวันที่ 17 มิ.ย. 62</t>
  </si>
  <si>
    <t>เข้าเรียนเมื่อวันที่ 24 มิ.ย. 62</t>
  </si>
  <si>
    <t>เด็กชายรัฐภูมิ  แดงทอง</t>
  </si>
  <si>
    <t>เข้าเรียนเมื่อวันที่ 31 ก.ค. 62</t>
  </si>
  <si>
    <t>เด็กชายชนะชัย  สุขสวัสดิ์</t>
  </si>
  <si>
    <t>เด็กหญิงพิชชากร  สาธะวัฒ</t>
  </si>
  <si>
    <t>เข้าเรียนเมื่อวันที่ 14 ส.ค. 62</t>
  </si>
  <si>
    <t>เด็กหญิงนิธิวดี  เค้าแก้ว</t>
  </si>
  <si>
    <t>เข้าเรียนเมื่อวันที่ 30 ต.ค. 62</t>
  </si>
  <si>
    <t>เข้าเรียนเมื่อวันที่ 8 พ.ย. 62</t>
  </si>
  <si>
    <t>เด็กหญิงอรปรียา  เข็มทอง</t>
  </si>
  <si>
    <t>เข้าเรียนเมื่อวันที่ 20 ธ.ค. 62</t>
  </si>
  <si>
    <t>เด็กชายธนกร  แสงสว่าง</t>
  </si>
  <si>
    <t>นางสาวธัญณัชฐ์ ทองฟัก (065-4510023)</t>
  </si>
  <si>
    <t>ครูที่ปรึกษา;  นางณัจนา สุขกรีด  และนายไพศาล  แก้วจีน</t>
  </si>
  <si>
    <t>ครูที่ปรึกษา;  นางสาวพิกุล ต๊ะทองดี  และนายภรัณยู อินทกนก</t>
  </si>
  <si>
    <t>เด็กชายอานุภาพ  มังกรรุ่งเรือง</t>
  </si>
  <si>
    <t>เด็กชายพัทธดนย์  สิงหพัฒน์</t>
  </si>
  <si>
    <t>เด็กชายจิราณุ  วรรณารักษ์</t>
  </si>
  <si>
    <t>เด็กชายกษิดิ์เดช  กษิดิ์วรดา</t>
  </si>
  <si>
    <t>เด็กชายณัฐวุฒิ  แจ่มจำรัส</t>
  </si>
  <si>
    <t>เด็กชายเมธาสิทธิ์  เสียงสวัสดิ์</t>
  </si>
  <si>
    <t>เด็กชายธัชพล  นิโคลล์</t>
  </si>
  <si>
    <t>เด็กชายกรวิชญ์  สาเกต</t>
  </si>
  <si>
    <t>เด็กชายชนาธิป  รอดป้อม</t>
  </si>
  <si>
    <t>นายคีตภัทร  แดงโสภา</t>
  </si>
  <si>
    <t>เด็กชายสิรภัทร  เดชธนู</t>
  </si>
  <si>
    <t>เด็กชายธนากร  แสงกล้า</t>
  </si>
  <si>
    <t>เด็กชายสืบสกุล  สังวรดี</t>
  </si>
  <si>
    <t>นายกฤษฎา  เนื่องมัจฉา</t>
  </si>
  <si>
    <t>เด็กชายปารมี  ยอดบุญหล้า</t>
  </si>
  <si>
    <t>นางสาวจอมขวัญ  บัวผัน</t>
  </si>
  <si>
    <t>นางสาวชมภูนุช  แก้วตูมกา</t>
  </si>
  <si>
    <t>นางสาวธันยกานต์  ธุระกิจ</t>
  </si>
  <si>
    <t>นางสาวนริศรา  ตุ้มทองสำโรง</t>
  </si>
  <si>
    <t>นางสาวปาริชาต  เปี่ยมวัฒนา</t>
  </si>
  <si>
    <t>นางสาวพรพรรณ  คำมี</t>
  </si>
  <si>
    <t>นางสาวพัชราวดี  แสงสว่าง</t>
  </si>
  <si>
    <t>นางสาวมาราตรี  เเสนเเก้ว</t>
  </si>
  <si>
    <t>นางสาวศิริวรรณ  กองแก้วภูมิ ***</t>
  </si>
  <si>
    <t>นางสาวสุรัสวดี  การบรรจง</t>
  </si>
  <si>
    <t>นางสาวเอริยาห์  เบ็ญจมินทร์</t>
  </si>
  <si>
    <t>นายเกียรติยศ  ชินศักดิ์กุล</t>
  </si>
  <si>
    <t>นายศุภมิตร  อินทะปัญญา</t>
  </si>
  <si>
    <t>นายอิศราวุธ  บุญเรือง</t>
  </si>
  <si>
    <t>นายกฤษธนกรณ์  สุ่มติ๊บ</t>
  </si>
  <si>
    <t>นายรัฐภูมิ  อาจวาริน</t>
  </si>
  <si>
    <t>นายธนพล  อ่อนอุ่น</t>
  </si>
  <si>
    <t>นายนฤเบศร์  อะรัญ</t>
  </si>
  <si>
    <t>นายสุภาพจน์  วรรณะ</t>
  </si>
  <si>
    <t>นายสุชาติ  เกตุผักแว่น</t>
  </si>
  <si>
    <t>นายรณภูมิ  ชินจักร์</t>
  </si>
  <si>
    <t>นายศุภากร  ปั้นงาม</t>
  </si>
  <si>
    <t>นายจิรานุวัฒน์  จีบแก้ว</t>
  </si>
  <si>
    <t>นางสาวพิมพร  อุดมฤทธิ์</t>
  </si>
  <si>
    <t>นายจีรวุฒิ  วัตสุมาลย์</t>
  </si>
  <si>
    <t>นายชัยวัฒน์  งามดี ***</t>
  </si>
  <si>
    <t>นายนภดล  ต้าวปิง ***</t>
  </si>
  <si>
    <t>นายพิสิทธิ์  กาลวัย</t>
  </si>
  <si>
    <t>นายพีรวิชญ์  เวียงอินทร์</t>
  </si>
  <si>
    <t>นายศุภโชค   เกษสุริยงค์ ***</t>
  </si>
  <si>
    <t>นายสิงหา  ชูสำริด</t>
  </si>
  <si>
    <t>นายหมูหยอง  อารีโต้</t>
  </si>
  <si>
    <t>นายอภิสิทธิ์  อิ่มสอาด</t>
  </si>
  <si>
    <t>นายก้องภพ  วานยุทโช</t>
  </si>
  <si>
    <t>เด็กหญิงอภิญญา  พงพะลาด</t>
  </si>
  <si>
    <t>เด็กชายณัฐวัฒน์  ขาวสอาด</t>
  </si>
  <si>
    <t>เด็กชายศุภณัฐ  ศิวิลัยกุล</t>
  </si>
  <si>
    <t>เด็กหญิงจีรวรรณ  ศรีนวล</t>
  </si>
  <si>
    <t>เด็กหญิงเพ็ญพิชชา  นวนนางแย้ม</t>
  </si>
  <si>
    <t>เด็กหญิงพิมพ์ชนก  ไชยอ่อนสา</t>
  </si>
  <si>
    <t>เด็กหญิงณัชชา  สิงห์ทุม</t>
  </si>
  <si>
    <t>เด็กหญิงสุภานิชา  สุทธิประภา</t>
  </si>
  <si>
    <t>เด็กชายวุฒิชัย  ช่างประดับ</t>
  </si>
  <si>
    <t>เด็กหญิงสุกัญญา  ชาญเกษม</t>
  </si>
  <si>
    <t>เด็กชายสุรเชษฐ์  แจ่มจันทร์</t>
  </si>
  <si>
    <t>เด็กหญิงฉัตรธิดา  ปานทอง</t>
  </si>
  <si>
    <t>เด็กหญิงวีร์สุดา  อินทรศักดิ์</t>
  </si>
  <si>
    <t>เด็กหญิงสุรัตชญา  ใยบุรี</t>
  </si>
  <si>
    <t>เด็กหญิงวรัทยา  อาจเกลี้ยง</t>
  </si>
  <si>
    <t>เด็กชายขจรเดช  พันเถื่อน ***</t>
  </si>
  <si>
    <t>เด็กชายแก้ว  โกย</t>
  </si>
  <si>
    <t>เด็กชายชินวัตร์  พันสะระ</t>
  </si>
  <si>
    <t>เด็กชายณัฐวัฒน์  รื่นวงค์</t>
  </si>
  <si>
    <t>เด็กชายณัฐวุฒิ  สุขแก้ว</t>
  </si>
  <si>
    <t>เด็กชายพิพัฒน์  อินทนิล ***</t>
  </si>
  <si>
    <t>เด็กชายภูธเนตร  เพชรฤทธิ์</t>
  </si>
  <si>
    <t>เด็กชายกตัญญู  พริ้งเพลิด ***</t>
  </si>
  <si>
    <t>เด็กชายไกรสร  สิงห์โตแมน ***</t>
  </si>
  <si>
    <t>เด็กชายภรัณยู  รัตน์มูล</t>
  </si>
  <si>
    <t>เด็กชายภาณุวิชญ์  อ่อนขจร</t>
  </si>
  <si>
    <t>เด็กชายภานุพงศ์  แก้วดวงศรี</t>
  </si>
  <si>
    <t>เด็กชายรังสิมันต์  ประไพรพงษ์ ***</t>
  </si>
  <si>
    <t>เด็กชายศุภเสกข์  ถมพลกรัง ***</t>
  </si>
  <si>
    <t>เด็กหญิงจุฑาทิพย์  ห่วงสมร</t>
  </si>
  <si>
    <t>เด็กหญิงณัฐชา  บรรพเชิด</t>
  </si>
  <si>
    <t>เด็กชายณัฐพงศ์  ทับทิมเถื่อน</t>
  </si>
  <si>
    <t>เด็กชายธนกร  ฉิมวิหค</t>
  </si>
  <si>
    <t>เด็กชายธันวา  ภุมมา</t>
  </si>
  <si>
    <t>เด็กชายศิวัฒน์  ภุมมา</t>
  </si>
  <si>
    <t>เด็กหญิงฉัตรนภา  รอดเดชา</t>
  </si>
  <si>
    <t>เด็กหญิงธัญชนก  คุณนาม</t>
  </si>
  <si>
    <t>เด็กหญิงพิมพ์อร  มากกุญชร</t>
  </si>
  <si>
    <t>เด็กหญิงกันนิกา  รัตนะจักร์</t>
  </si>
  <si>
    <t>เด็กหญิงเกวลิน  คนงาม</t>
  </si>
  <si>
    <t>เด็กหญิงฑิฆัมพร  ใจแก้ว</t>
  </si>
  <si>
    <t>เด็กหญิงปนัสยา  มหาดไทย</t>
  </si>
  <si>
    <t>เด็กหญิงศศิประภา  สุพรหม</t>
  </si>
  <si>
    <t>เด็กชายกนกพันธุ์  จาดคร้าม</t>
  </si>
  <si>
    <t>พลศึกษา</t>
  </si>
  <si>
    <t>เด็กชายชัยอนันท์  คำนวณชัย</t>
  </si>
  <si>
    <t>เด็กชายเนติพล  เรืองอนันต์</t>
  </si>
  <si>
    <t>เด็กชายพงษ์ศกร  กันจุไร</t>
  </si>
  <si>
    <t>เด็กชายภาคภูมิ  คงสวมแก้ว</t>
  </si>
  <si>
    <t>เด็กชายศรัณยธร  แซ่โง้ว</t>
  </si>
  <si>
    <t>เด็กชายศิริมงคล  ลาภนูน</t>
  </si>
  <si>
    <t>เด็กชายศิวกร  ปิ่นสกุล</t>
  </si>
  <si>
    <t>เด็กชายอิฐษฎา  ทองหล้า</t>
  </si>
  <si>
    <t>เด็กชายธนโชติ  ดวงประเสริฐ</t>
  </si>
  <si>
    <t>เด็กชายธีรวัฒน์  อุดรทะเลอทัย</t>
  </si>
  <si>
    <t>เด็กชายธีระดล  วันศรี</t>
  </si>
  <si>
    <t>เด็กชายมลฑิชัย  แสงสุข</t>
  </si>
  <si>
    <t>เด็กหญิงชุตินันท์  จุลหิรัญ ***</t>
  </si>
  <si>
    <t>เด็กหญิงพิชญาภา  ยิ้มปิ่น</t>
  </si>
  <si>
    <t>เด็กหญิงมนัญญา  คงแสงชู</t>
  </si>
  <si>
    <t>นายภูริวัฒน์  ทองรักษ์</t>
  </si>
  <si>
    <t>นายอนุพงศ์  บุญกร</t>
  </si>
  <si>
    <t>นายธนาทร  สมานมิตร</t>
  </si>
  <si>
    <t>นายบุญญฤทธิ์  ชุมรัมย์</t>
  </si>
  <si>
    <t>นายณัฐพล  เชื้อกูล</t>
  </si>
  <si>
    <t>เด็กชายกฤติพงศ์  กุมรัมย์</t>
  </si>
  <si>
    <t>นายธีรภัทร  เทพสวัสดิ์</t>
  </si>
  <si>
    <t xml:space="preserve">เข้าเรียนเมื่อวันที่ 15 มิ.ย. 63 </t>
  </si>
  <si>
    <t>นายธนาธิป  เกตุขุนทด</t>
  </si>
  <si>
    <t>นายพงศ์ภัค  ด่างเหลา</t>
  </si>
  <si>
    <t>นายชัยวัฒน์  เจนการวณิช</t>
  </si>
  <si>
    <t>นายนพีภัทร  ไผทรัตน์</t>
  </si>
  <si>
    <t>เด็กหญิงณัฐนิชา  ยาน้อย</t>
  </si>
  <si>
    <t>นางสาวปาณิสรา  ธุระพันธ์</t>
  </si>
  <si>
    <t>นางสาววราภรณ์  ละสุรินทร์</t>
  </si>
  <si>
    <t>นางสาวถลัชนันท์  รูปสูง</t>
  </si>
  <si>
    <t>นางสาวสมิตา  เดชขจร</t>
  </si>
  <si>
    <t>นางสาวพรพิมล  เผือกแผ้ว</t>
  </si>
  <si>
    <t>นางสาววรรณิษา  พรมติ๊บ</t>
  </si>
  <si>
    <t>กลุ่มสี</t>
  </si>
  <si>
    <t>ม.1</t>
  </si>
  <si>
    <t>นร. ใหม่ ปีการศึกษา 2563</t>
  </si>
  <si>
    <t>6622-6701</t>
  </si>
  <si>
    <t>เด็กหญิงวริศรา  ร่มโพธิ์เย็น ***</t>
  </si>
  <si>
    <t>แทนคนที่มอบตัวแล้วไม่เรียน</t>
  </si>
  <si>
    <t>เข้าเรียนเมื่อวันที่ 25 มิ.ย. 63</t>
  </si>
  <si>
    <t>เข้าเรียนเมื่อวันที่ 29 มิ.ย. 63</t>
  </si>
  <si>
    <t>เข้าเรียนเมื่อวันที่ 2 ก.ค. 63</t>
  </si>
  <si>
    <t>เด็กชายยศพิทย์  มณีศรี</t>
  </si>
  <si>
    <t>นางสาวพรรณนิภา  ลำพาย</t>
  </si>
  <si>
    <t>เด็กชายปริญญา  สุโขทัย</t>
  </si>
  <si>
    <t>เข้าเรียนเมื่อวันที่ 8 ก.ค. 64</t>
  </si>
  <si>
    <t>นร. ใหม่ ปีการศึกษา 2563  ACADEMY</t>
  </si>
  <si>
    <t>เด็กชายพูกัน  ทองดี</t>
  </si>
  <si>
    <t>เด็กชายนภัส  ศรีหามาตย์</t>
  </si>
  <si>
    <t>เด็กชายศุภโชติ  โพธิ์งาม</t>
  </si>
  <si>
    <t>เด็กชายพรชญพงศ์  พูลสมบัติ ***</t>
  </si>
  <si>
    <t>นายณภัทร  กุนันท์</t>
  </si>
  <si>
    <t>นายยศธร  ศรีจำปา</t>
  </si>
  <si>
    <t>เด็กชายพลากร  มหาพงษ์</t>
  </si>
  <si>
    <t>นายศรัณย์  งามเมือง ***</t>
  </si>
  <si>
    <t>นายธีรพงศ์  แคงสันเทียะ (0957184294)</t>
  </si>
  <si>
    <t>ครูที่ปรึกษา;  นางบุบผา บุญเพ็ง  และนายธีรพงศ์  แคงสันเทียะ</t>
  </si>
  <si>
    <t>เด็กชายนัฐวุฒิ  สีนวลใย ***</t>
  </si>
  <si>
    <t>13.08.63</t>
  </si>
  <si>
    <t>นายรัฐภูมิ  เผ่าอินทร์จันทร์</t>
  </si>
  <si>
    <t>เด็กชายศิวัช  สีแสด</t>
  </si>
  <si>
    <t>27.08.64</t>
  </si>
  <si>
    <t>นายแทนคุณ  นิลปานันท์</t>
  </si>
  <si>
    <t>01.09.63</t>
  </si>
  <si>
    <t>เด็กชายณปกรณ์  พ้นภัยพาล</t>
  </si>
  <si>
    <t>03.09.63</t>
  </si>
  <si>
    <t>15.09.63</t>
  </si>
  <si>
    <t>นายเกียรติศักดิ์  ไชยเดช</t>
  </si>
  <si>
    <t>นายสรกานต์  ปานเกิด</t>
  </si>
  <si>
    <t>นายวีรชน  มาแพ</t>
  </si>
  <si>
    <t>นายนิสสรณ์  จันทร์เคน</t>
  </si>
  <si>
    <t>นายนัฐนนท์  การบรรจง</t>
  </si>
  <si>
    <t>เด็กหญิงศุภจิรา  สง่าเนตร</t>
  </si>
  <si>
    <t>17.09.63</t>
  </si>
  <si>
    <t>23.09.63</t>
  </si>
  <si>
    <t>นายราเมธ  พิลาดรัมย์</t>
  </si>
  <si>
    <t>นายณัฐพัชร์  มหาเทียนธำรง</t>
  </si>
  <si>
    <t>นายภิสิทธิ์  ประสวนศรี</t>
  </si>
  <si>
    <t>30.09.63</t>
  </si>
  <si>
    <t>นายกิตติภูมิ  จันทร์กะพ้อ</t>
  </si>
  <si>
    <t>28.09.63</t>
  </si>
  <si>
    <t>09.10.63</t>
  </si>
  <si>
    <t>นายก่อกุศุล  ศิลาชัย</t>
  </si>
  <si>
    <t>14.10.63</t>
  </si>
  <si>
    <t>เด็กชายปิตีภัทร  บุญโย</t>
  </si>
  <si>
    <t>เด็กชายชัยประภัทร  อ่อนช้อย</t>
  </si>
  <si>
    <t>เด็กชายรัชนพ  กัณหา</t>
  </si>
  <si>
    <t>16.10.63</t>
  </si>
  <si>
    <t>เด็กชายสิทธิกร  เครือแปง</t>
  </si>
  <si>
    <t>วันที่</t>
  </si>
  <si>
    <t>เด็กชายศุภกิตต์  จิตหอม ***</t>
  </si>
  <si>
    <t>นายธนวัฒน์  ขำเอนก</t>
  </si>
  <si>
    <t xml:space="preserve">นร. ACADEMY ภาคเรียนที่ 2  ปีการศึกษา 2563  </t>
  </si>
  <si>
    <t>27.11.63</t>
  </si>
  <si>
    <t>เด็กชายปรเมศวร์  อิทธิประเสริฐ</t>
  </si>
  <si>
    <t>เด็กชายชาคริต  อุตสาหะ</t>
  </si>
  <si>
    <t>เด็กชายธนกร  กันภัย</t>
  </si>
  <si>
    <t>เด็กชายรัฐกรณ์  ชิณกะธรรม</t>
  </si>
  <si>
    <t>เด็กชายสุรกานต์  สุทธิเรือง</t>
  </si>
  <si>
    <t>เด็กชายเนติธร  คุ้มเปรม</t>
  </si>
  <si>
    <t>30.11.63</t>
  </si>
  <si>
    <t>เด็กชายวราวุฒิ  บุญสิงห์</t>
  </si>
  <si>
    <t>01.12.63</t>
  </si>
  <si>
    <t>เด็กชายพรพิพัฒน์  สง่าพงษ์</t>
  </si>
  <si>
    <t>เด็กชายวริทธิ์ภัทร  เกษมเนตร</t>
  </si>
  <si>
    <t>เด็กชายธันย์ธนอาชว์  มานุสนธิ์</t>
  </si>
  <si>
    <t>นายธนภูมิ  จิตอารีย์</t>
  </si>
  <si>
    <t>เด็กชายเอก  เขียวงาม</t>
  </si>
  <si>
    <t>นายอัคคภาคย์  ธนัตย์เดชากิตติ์</t>
  </si>
  <si>
    <t>เด็กชายกิตติกาณ  หัสวงค์</t>
  </si>
  <si>
    <t>เด็กชายธนาธิป  เรืองฤทธิ์</t>
  </si>
  <si>
    <t>เด็กชายธันวา  สุวรรณปักษ์</t>
  </si>
  <si>
    <t>เด็กชายพลภัทร  แสงพันธ์</t>
  </si>
  <si>
    <t>03.12.63</t>
  </si>
  <si>
    <t>เด็กชายนพเก้า  สังข์น้อย</t>
  </si>
  <si>
    <t>เด็กชายปรัชญา  แถวเนิน</t>
  </si>
  <si>
    <t>เด็กชายขุมทรัพย์  แดงนวล</t>
  </si>
  <si>
    <t>04.12.63</t>
  </si>
  <si>
    <t>เด็กชายโสภณ  โนราช</t>
  </si>
  <si>
    <t>08.12.63</t>
  </si>
  <si>
    <t>เด็กหญิงภัทรวดี  ธัญญวุฒิ</t>
  </si>
  <si>
    <t>นายภานุวัฒน์  คงบุญวาส</t>
  </si>
  <si>
    <t>09.12.63</t>
  </si>
  <si>
    <t>15.12.63</t>
  </si>
  <si>
    <t>เด็กหญิงเปรมยุดา  เลขะธนะ</t>
  </si>
  <si>
    <t xml:space="preserve">ครูที่ปรึกษา;  นายปัญญา  จำเริญศักดิ์ศรี  และนางยุพดี  ไพรวรรณ์ </t>
  </si>
  <si>
    <t>เด็กชายพรพิทักษ์  ลีลาศ</t>
  </si>
  <si>
    <t xml:space="preserve">นร. ACADEMY ภาคเรียนที่ 1  ปีการศึกษา 2564 </t>
  </si>
  <si>
    <t>28.05.64</t>
  </si>
  <si>
    <t>เด็กชายณัฐกมล  ไชยกูล</t>
  </si>
  <si>
    <t>เด็กชายคณวัชร์  เลื่อมตา</t>
  </si>
  <si>
    <t>เด็กชายพิชิตพงษ์  แสนอินทร์</t>
  </si>
  <si>
    <t>เด็กชายคณาธิป  มากมูล</t>
  </si>
  <si>
    <t>เด็กชายอัยการ  พันธุ์พรหม</t>
  </si>
  <si>
    <t>เด็กชายศุภกร  สมพันธ์</t>
  </si>
  <si>
    <t>เด็กชายวริทธิ์พล  ณ นคร</t>
  </si>
  <si>
    <t>เด็กชายมนัสวิน  อ่างบุญตา</t>
  </si>
  <si>
    <t>เด็กชายรัชพล  ทรงงาม</t>
  </si>
  <si>
    <t>เด็กหญิงอาทิมา  สายโยธากุล</t>
  </si>
  <si>
    <t>เด็กหญิงสุรัชวดี  สังข์พรรณ์</t>
  </si>
  <si>
    <t>เด็กชายธนพัฒน์  กองทุ่งมน</t>
  </si>
  <si>
    <t>เด็กชายอัศวิน  ภาษาเวทย์</t>
  </si>
  <si>
    <t>เด็กชายอัษฎาวุฒิ  แสเพชร</t>
  </si>
  <si>
    <t>เด็กชายยุทธศักดิ์  สุขเจือ</t>
  </si>
  <si>
    <t>คณิต</t>
  </si>
  <si>
    <t>นายกฤษฎากรณ์  ดีพันธ์</t>
  </si>
  <si>
    <t>นายเอกลักษณ์  คิดพลกรัง</t>
  </si>
  <si>
    <t>นายมานะ  พุฒหอม</t>
  </si>
  <si>
    <t>นายนันทวัฒน์  เบ็ญจะขันท์</t>
  </si>
  <si>
    <t>นายพีรวัฒน์  รามสีดา</t>
  </si>
  <si>
    <t>นายอัศวิน  ทองเหลือง</t>
  </si>
  <si>
    <t>นายศุภพิชญ์  ด่านขัตติยอนันต์</t>
  </si>
  <si>
    <t>นายจักรินทร์  โอนอ่อน</t>
  </si>
  <si>
    <t>นายอนันทชา  แจ้งแสง</t>
  </si>
  <si>
    <t>นายธนกฤต  ทองสุข</t>
  </si>
  <si>
    <t>นายอิทธิพล  นาคสินธุ์</t>
  </si>
  <si>
    <t>นายภัคพงศ์  สำเร็จดี</t>
  </si>
  <si>
    <t>นายเจตริน  มณฑา</t>
  </si>
  <si>
    <t>นายพีรณัฐ  โก่งศร</t>
  </si>
  <si>
    <t>นายกฤติพงศ์  กุมรัมย์</t>
  </si>
  <si>
    <t>นายปรเมศร์  ทองมา</t>
  </si>
  <si>
    <t>นายศุภฤกษ์  การบรรจง</t>
  </si>
  <si>
    <t>นายสุธีชนม์  จันทะสอน</t>
  </si>
  <si>
    <t>กีฬา</t>
  </si>
  <si>
    <t>นายจิราณุ  วรรณารักษ์</t>
  </si>
  <si>
    <t>นายธนานุวัฒน์  พูลแดนดิน</t>
  </si>
  <si>
    <t>นายวุฒิพร  ร่มโพธิ์เย็น</t>
  </si>
  <si>
    <t>นายศิวัช  สีแดด</t>
  </si>
  <si>
    <t>นายสืบสกุล  สังวรดี</t>
  </si>
  <si>
    <t>นายเอก  เขียวงาม</t>
  </si>
  <si>
    <t>เด็กชายพีรพัฒน์  โคตรนวล</t>
  </si>
  <si>
    <t>นางสาวศิริพรรณวณา  พรพงษ์</t>
  </si>
  <si>
    <t>นางสาวกาญจนา  คำติ๊บ</t>
  </si>
  <si>
    <t>นางสาวธันยพร  ธุรกิจ</t>
  </si>
  <si>
    <t>นางสาวปิยนุช  อุประ</t>
  </si>
  <si>
    <t>นางสาวภัณฑิรา  พรมศรี</t>
  </si>
  <si>
    <t>นางสาวอภัสรา  อินโนนเชือก</t>
  </si>
  <si>
    <t>นางสาวออระรัตน์  สวยวิเศษ</t>
  </si>
  <si>
    <t>นางสาวคีตภัทร  สุขโข</t>
  </si>
  <si>
    <t>นางสาวณัฑชริกานต์  โสภาน้อย</t>
  </si>
  <si>
    <t>นางสาวศิรประภา  ฐีตะธรรมานนท์ ***</t>
  </si>
  <si>
    <t>นางสาวณัฏฐ์นรี  ก้อนมณี</t>
  </si>
  <si>
    <t>นายธนากร  แสงกล้า</t>
  </si>
  <si>
    <t>นางสาวนัฐชา  ร่มโพธิ์เย็น</t>
  </si>
  <si>
    <t>นางสาวแพรทองธาร  หล้ากาวิน</t>
  </si>
  <si>
    <t>นางสาวสุภัสสร  พันมุณี</t>
  </si>
  <si>
    <t>นายณัฐชนนท์  รู้ซื่อ</t>
  </si>
  <si>
    <t>30.05.64</t>
  </si>
  <si>
    <t>นายนรินทร์  ศรีพิทักษ์</t>
  </si>
  <si>
    <t>อาชีพ</t>
  </si>
  <si>
    <t>นางสาวหยกผกา  โพธิ์แก้ว</t>
  </si>
  <si>
    <t>นายจักรพงษ์  แสนดวงดี ***</t>
  </si>
  <si>
    <t>นายทศพร  พันยะฤทธิ์</t>
  </si>
  <si>
    <t>นายทศพล  พันยะฤทธิ์</t>
  </si>
  <si>
    <t>นายสิทธิโชติ  ยศมาก ***</t>
  </si>
  <si>
    <t>นางสาวเทวิกา  สนธิรา</t>
  </si>
  <si>
    <t>นางสาวศุกร์ทิตา  หนูโทน</t>
  </si>
  <si>
    <t>นางสาวพรพรรณ  อินอ่อน</t>
  </si>
  <si>
    <t>นางสาวอชิรญา  ลบหล้า</t>
  </si>
  <si>
    <t>นางสาวอนัญญา  บุญมา</t>
  </si>
  <si>
    <t>นายธาตรีอภิรักษ์  จันทร์ละมูล</t>
  </si>
  <si>
    <t>นางสาวรัชนก  สนสุภาพ</t>
  </si>
  <si>
    <t>นางสาวณัฐฐาพร  สุระกุล</t>
  </si>
  <si>
    <t>นางสาวมณฑิตา  เขาคำแก้ว</t>
  </si>
  <si>
    <t>นายธนพล  คีรี</t>
  </si>
  <si>
    <t>นายสงกรานต์  บุญแจ่ม</t>
  </si>
  <si>
    <t>นางสาวนัตญา  โคตรนวล</t>
  </si>
  <si>
    <t>นายฐิติชัย  ศรีบุตวงค์</t>
  </si>
  <si>
    <t>นายเทพินทร์  แสนประเสริฐ</t>
  </si>
  <si>
    <t>นายณัฐพนธ์  อินทรศักดิ์เดช</t>
  </si>
  <si>
    <t>เด็กชายภูพิพรรธ  บุญประเสริฐ</t>
  </si>
  <si>
    <t>นายนรากร  เทียนกอน</t>
  </si>
  <si>
    <t>เด็กชายการุณย์  แสนกล้า ***</t>
  </si>
  <si>
    <t>เด็กชายฉัตรชัย  วิเชียร</t>
  </si>
  <si>
    <t>เด็กชายภาษิต  แสงพิกุล ***</t>
  </si>
  <si>
    <t>เด็กชายรัตนชาติ  จิตหอม</t>
  </si>
  <si>
    <t>เด็กชายสหธรรม  หลวงนุช</t>
  </si>
  <si>
    <t>เด็กหญิงญาณี  ขำคำ</t>
  </si>
  <si>
    <t>เด็กหญิงทิพวรรณ  คุรุคราม</t>
  </si>
  <si>
    <t>เด็กหญิงธัญญาลักษณ์  พุกการะเวก</t>
  </si>
  <si>
    <t>เด็กหญิงบงกชกรณ์  กรายทอง</t>
  </si>
  <si>
    <t>เด็กหญิงพวงผกา  คงเจริญถิ่น</t>
  </si>
  <si>
    <t>เด็กหญิงพิมพ์ชนก  ศรีทอง</t>
  </si>
  <si>
    <t>เด็กหญิงภาราดา  พิลา</t>
  </si>
  <si>
    <t>เด็กหญิงรัชนีกร  คำศิริ ***</t>
  </si>
  <si>
    <t>เด็กหญิงวิชชุดา  หรุ่นพานิช</t>
  </si>
  <si>
    <t>เด็กหญิงสิริงาม  รูปงาม</t>
  </si>
  <si>
    <t>เด็กชายก้องภพ  ตระกูลไชยวิโรฒ</t>
  </si>
  <si>
    <t>เด็กชายคมกิต  ชัยเดช</t>
  </si>
  <si>
    <t>เด็กชายจิรภัทร  เกิดติ่ง</t>
  </si>
  <si>
    <t>เด็กชายณัฐพงค์  เดชะ</t>
  </si>
  <si>
    <t>เด็กชายทยากร  ลิ้มทองคำ</t>
  </si>
  <si>
    <t>เด็กชายปพน  กมลมาศรัตน์</t>
  </si>
  <si>
    <t>เด็กชายพิสิษฐ์  ศรวิเศษ</t>
  </si>
  <si>
    <t>เด็กชายภูธเนศ  กลีบบัว</t>
  </si>
  <si>
    <t>เด็กชายภูมิระพี  อินทรรัตน์</t>
  </si>
  <si>
    <t>เด็กชายวชิรวิทย์  แซ่เอ็ง</t>
  </si>
  <si>
    <t>เด็กชายวัฒนา  เหล่าสา</t>
  </si>
  <si>
    <t>เด็กชายวีรชิต  สุวรรณรุจิ</t>
  </si>
  <si>
    <t>เด็กชายศักดา  สมสอาด</t>
  </si>
  <si>
    <t>เด็กชายศิสกร  จันทชาติ</t>
  </si>
  <si>
    <t>เด็กชายสรวิศ  ภาพันธ์</t>
  </si>
  <si>
    <t>เด็กชายสิริวุฒิ  โพธิ์จันดี</t>
  </si>
  <si>
    <t>เด็กชายอรรถชา  กุมแก้ว</t>
  </si>
  <si>
    <t>เด็กชายกฤษิกร  นอกไธสงค์</t>
  </si>
  <si>
    <t>เด็กชายกัณกร  ธุระพันธ์</t>
  </si>
  <si>
    <t>เด็กชายโกสินทร์   ฉายชูวงษ์</t>
  </si>
  <si>
    <t>เด็กชายจิรวัฒน์  มีขวัญ</t>
  </si>
  <si>
    <t>เด็กชายณัฐกรณ์  รุ่งเรืองวงศ์</t>
  </si>
  <si>
    <t>เด็กชายณัฐดนัย  โพธิ์พิทักษ์</t>
  </si>
  <si>
    <t>เด็กชายธนวัฒน์  ใบบัว</t>
  </si>
  <si>
    <t>เด็กชายธีรชัย  โพธิ์นอก</t>
  </si>
  <si>
    <t>เด็กชายธีรธร  ดอกไม้</t>
  </si>
  <si>
    <t>เด็กชายรุ่งธนโชติ  สีเชียงสา</t>
  </si>
  <si>
    <t>เด็กชายวัชรพล  จันเจ็ก</t>
  </si>
  <si>
    <t>เด็กชายศรายุทธ  คงพ่วง</t>
  </si>
  <si>
    <t>เด็กหญิงกุลชายา  เลิศพริ้ง</t>
  </si>
  <si>
    <t>เด็กหญิงทิชากร  ประคองจิตร์</t>
  </si>
  <si>
    <t>เด็กหญิงพรไพลิน  อินอ่อน</t>
  </si>
  <si>
    <t>เด็กหญิงอวิกา  เสร็จสวัสดิ์</t>
  </si>
  <si>
    <t>เด็กชายพัชรพล  ทองเขียว ***</t>
  </si>
  <si>
    <t>เด็กชายรัฐศาสตร์  กล้วยหอม</t>
  </si>
  <si>
    <t>เด็กชายวีระวุฒิ  สุดจันทึก ***</t>
  </si>
  <si>
    <t>เด็กชายศุภกร  กันแก้ว</t>
  </si>
  <si>
    <t>เด็กชายอนุชิต  ไผทรัตน์</t>
  </si>
  <si>
    <t>เด็กหญิงกนกวรรณ  ศรีชาติ</t>
  </si>
  <si>
    <t>เด็กหญิงชิดติภาพร  บุตรอ่อน</t>
  </si>
  <si>
    <t>เด็กหญิงมณี  วัด</t>
  </si>
  <si>
    <t>เด็กหญิงสุวดี  ไจชัยสง</t>
  </si>
  <si>
    <t>เด็กหญิงอิสราภรณ์  ภาคาจักร์</t>
  </si>
  <si>
    <t>เด็กชายจอมพล  เตปิน</t>
  </si>
  <si>
    <t>เด็กชายจินดาวัตร  ติณจินดา</t>
  </si>
  <si>
    <t>เด็กชายจิรวัฒน์  สุรินทร์</t>
  </si>
  <si>
    <t>เด็กชายจิรายุ  โพธิ์รักษาวงษ์</t>
  </si>
  <si>
    <t>เด็กชายจีรยุ  อินทสร</t>
  </si>
  <si>
    <t>เด็กชายณัฐพงษ์  บุญมา</t>
  </si>
  <si>
    <t>เด็กชายธนธัส  สอาดสิทธิ์</t>
  </si>
  <si>
    <t>เด็กชายธีรนัย  กิ้งเงิน ***</t>
  </si>
  <si>
    <t>เด็กชายพิเชฐ  หาญเกียรติกุล</t>
  </si>
  <si>
    <t>เด็กชายภัคควัฒน์  เฉลยจันทร์</t>
  </si>
  <si>
    <t>เด็กชายภาคินัย  นรสิงห์</t>
  </si>
  <si>
    <t>เด็กชายวันชัย  คำนวน</t>
  </si>
  <si>
    <t>เด็กหญิงวรรณิศา  เอกทรัพย์</t>
  </si>
  <si>
    <t>เด็กหญิงสุรางคณา  วงษ์นายะ</t>
  </si>
  <si>
    <t>เด็กชายชยุตย์  ช่อบานเย็น ***</t>
  </si>
  <si>
    <t>เด็กชายตะวัน  ทับพรหม</t>
  </si>
  <si>
    <t>เด็กชายนพรัตน์  คำภีระภาพ ***</t>
  </si>
  <si>
    <t>เด็กชายบุริศร์  กัดสุวรรณ</t>
  </si>
  <si>
    <t>เด็กชายพันธกานต์  พุทธจง</t>
  </si>
  <si>
    <t>เด็กชายศรายุ  ภัคสอน</t>
  </si>
  <si>
    <t>เด็กชายสุทินันท์  เครื่องพาที</t>
  </si>
  <si>
    <t>เด็กชายอภิสิทธิ์  บำรุงภักดี</t>
  </si>
  <si>
    <t>เด็กชายอิศเรศ  อินมาลี</t>
  </si>
  <si>
    <t>เด็กหญิงพรชนก  มีภักดี</t>
  </si>
  <si>
    <t>เด็กหญิงลีซ่า  เจียร</t>
  </si>
  <si>
    <t>เด็กหญิงศิวพร  กองธนะ</t>
  </si>
  <si>
    <t>เด็กหญิงอัญชิสา  ม่วงเทศ</t>
  </si>
  <si>
    <t>เด็กชายกศิดิส  บัวหลวง</t>
  </si>
  <si>
    <t>เด็กหญิงธนภรณ์  บุทอง</t>
  </si>
  <si>
    <t>เด็กชายชนนท์  อัตพงษ์</t>
  </si>
  <si>
    <t>แทนนักเรียนสละสิทธิ์</t>
  </si>
  <si>
    <t>เด็กชายศิลป์ศรุต  หลานวงศ์</t>
  </si>
  <si>
    <t>เด็กชายสหธรรม  หลวงนุช ***</t>
  </si>
  <si>
    <t>เด็กหญิงอัญชิสา  ม่วงเทศ ***</t>
  </si>
  <si>
    <t>เด็กหญิงพัฒนพร  นิลพัฒน์</t>
  </si>
  <si>
    <t>เด็กชายภีรภัทร  ชมชื่น</t>
  </si>
  <si>
    <t>เด็กชายประกาศิต  ทรายเผื่อน</t>
  </si>
  <si>
    <t>เด็กชายกันต์ดนย์  สมพะเนาว์</t>
  </si>
  <si>
    <t>นายพลวิวัฒน์  บุตสีสมบูรณ์</t>
  </si>
  <si>
    <t>นายตระกูลไชย  ไชยรักษ์</t>
  </si>
  <si>
    <t>เด็กชายอรรณพ  มุ่งเจริญ</t>
  </si>
  <si>
    <t>เด็กชายวีระวุฒิ  ทองเต็ม ***</t>
  </si>
  <si>
    <t>เด็กชายวัชรพล  จีนเจ็ก</t>
  </si>
  <si>
    <t>นายศุภโชค ฤกษ์ดี</t>
  </si>
  <si>
    <t xml:space="preserve">เด็กชายศรุต ฝึกใจ </t>
  </si>
  <si>
    <t>เด็กชายศิวกร  จันทชาติ</t>
  </si>
  <si>
    <t>เด็กชายรัตนชาติ  จิตรหอม</t>
  </si>
  <si>
    <t>นายกิตติภูมิ  อิ่มเจริญ</t>
  </si>
  <si>
    <t>เด็กชายจินดาวัตร  ติณจินดา***</t>
  </si>
  <si>
    <t>เด็กชายอนุชิต  ไผทรัตน์***</t>
  </si>
  <si>
    <t>เด็กชายตะวัน  ทับพรหม***</t>
  </si>
  <si>
    <t>นายสมศักดิ์  บุญรอด***</t>
  </si>
  <si>
    <t>ย้ายไป รร.กีฬาเทศบาลนครนครสวรรค์  15 ต.ค. 65</t>
  </si>
  <si>
    <t>ย้ายไป กศน.เมืองเก่า  22 ต.ค. 64  อ.เสาไห้</t>
  </si>
  <si>
    <t>ย้ายไป  รร.ปากช่อง 2  วันที่ 29 ต.ค. 64</t>
  </si>
  <si>
    <t>นางสาวสุรพิชญา  ศรีสุข</t>
  </si>
  <si>
    <t>เด็กชายทยากร  ขุนพิทักษ์</t>
  </si>
  <si>
    <t>นายธีรวัฒน์  เนาคำแพง</t>
  </si>
  <si>
    <t>นายธนวัฒน์  แพงสุภา</t>
  </si>
  <si>
    <t xml:space="preserve">นร. ACADEMY ภาคเรียนที่ 2  ปีการศึกษา 2564 </t>
  </si>
  <si>
    <t>เด็กชายภาคิน  ต่างสันเทียะ</t>
  </si>
  <si>
    <t>ภาคเรียนที่ 2  ปีการศึกษา 2564</t>
  </si>
  <si>
    <t>เด็กชายอภิวรรธน์  ทรัพย์วัฒน์</t>
  </si>
  <si>
    <t>นายณนทภัทร  บุญสอาด</t>
  </si>
  <si>
    <t>นายภูรินทร์  มัดถาปะโท</t>
  </si>
  <si>
    <t>นายณชพล  ศรีกุล</t>
  </si>
  <si>
    <t>นายพีรพล  วัชเรนวงศ์</t>
  </si>
  <si>
    <t>นายวรพงศ์  การะเกต</t>
  </si>
  <si>
    <t>นายชุติเดช  ปาลวงค์</t>
  </si>
  <si>
    <t>เด็กชายชุติพนธ์  เศษจันทึก</t>
  </si>
  <si>
    <t>เด็กชายจิตติพัฒน์  วารีรักษ์</t>
  </si>
  <si>
    <t>เด็กชายรังสิมันตุ์  อาบโคกสูง</t>
  </si>
  <si>
    <t>เด็กชายเตวิฐ  เดือนขาว</t>
  </si>
  <si>
    <t>เด็กชายสาธิต  จันทร์เกษมสุข</t>
  </si>
  <si>
    <t>นางสาวภัสสร  กาสี (087-7715268)</t>
  </si>
  <si>
    <t>ครูที่ปรึกษา;  นางสาวนุสรา คำน้อย  และนางสาวพรพิมล  สมะณะ</t>
  </si>
  <si>
    <t>นางสาวสุภาวดี  ทองฟัก (066-0644579​)</t>
  </si>
  <si>
    <t>ครูที่ปรึกษา;  นางมยุรี บุญเพ็ง  และนางสาวสุภาวดี  ทองฟัก</t>
  </si>
  <si>
    <t>แผนการเรียน</t>
  </si>
  <si>
    <t>วิทย์-คณิต</t>
  </si>
  <si>
    <t>นายอดิศร  ศรีแก้ว</t>
  </si>
  <si>
    <t>Academy</t>
  </si>
  <si>
    <t>เด็กหญิงอัญชลี  อิ่มสอาด</t>
  </si>
  <si>
    <t>นายธีรนัย  อิ่มอารมย์</t>
  </si>
  <si>
    <t>นายธีรเดช  มาล้น</t>
  </si>
  <si>
    <t>นายวีรภัทร  สินโน</t>
  </si>
  <si>
    <t>เด็กชายธนกานต์  โชคกำเนิด</t>
  </si>
  <si>
    <t>นายรัฐนันท์  คงบุรี</t>
  </si>
  <si>
    <t>นายณัฐพล  อึ้งพานิช</t>
  </si>
  <si>
    <t>นายทินกร  แข็งเขตรการ</t>
  </si>
  <si>
    <t>เด็กชายเกรียงศักดิ์  สังฆวิจิตต์</t>
  </si>
  <si>
    <t>ปพ.1</t>
  </si>
  <si>
    <t>หมายเหตุ</t>
  </si>
  <si>
    <t>เด็กหญิงวราลักษ์  รัดธิไพ</t>
  </si>
  <si>
    <t>นายปรเมศร์  ล้ำเลิศ</t>
  </si>
  <si>
    <t>นายถิรธนา  ขวัญอ่อน</t>
  </si>
  <si>
    <t>17 ธ.ค. 64</t>
  </si>
  <si>
    <t>20 ธ.ค. 64</t>
  </si>
  <si>
    <t>16 ธ.ค. 64</t>
  </si>
  <si>
    <t>ย้ายสถานศึกษา  7 ก.พ. 65</t>
  </si>
  <si>
    <t>ครูที่ปรึกษา;  นางสาวนิตยา  แรตไธสง  และนายวัชรพล  ทับหลัง</t>
  </si>
  <si>
    <t>เด็กชายกิตติพศ  จันทร์เต็ง</t>
  </si>
  <si>
    <t>9 ก.พ. 65</t>
  </si>
  <si>
    <t>ย้ายสถานศึกษา  23 ก.พ. 65</t>
  </si>
  <si>
    <t>เหตุผลการย้าย/ รร. / จังหวัด</t>
  </si>
  <si>
    <t>ชั้นมัธยมศึกษาปีที่ 6/2  (แผนการเรียน ; ทวิศึกษา สาขา ช่างไฟฟ้ากำลัง)</t>
  </si>
  <si>
    <t>ชั้นมัธยมศึกษาปีที่ 5/2  (แผนการเรียน ; กีฬา, อาชีพ)</t>
  </si>
  <si>
    <t>ชั้นมัธยมศึกษาปีที่ 2/3  (วิชาเพิ่มเติม ; คณิตศาสตร์ - ดนตรีไทย)</t>
  </si>
  <si>
    <t>ชั้นมัธยมศึกษาปีที่ 2/2  (วิชาเพิ่มเติม; เกษตรกรรม - คหกรรม)</t>
  </si>
  <si>
    <t>ชั้นมัธยมศึกษาปีที่ 3/1  (วิชาเพิ่มเติม; คณิตศาสตร์ - เกษตรกรรม)</t>
  </si>
  <si>
    <t>ชั้นมัธยมศึกษาปีที่ 3/3  (วิชาเพิ่มเติม; พลศึกษา - คหกรรม)</t>
  </si>
  <si>
    <t>ภาคเรียนที่ 1  ปีการศึกษา 2565</t>
  </si>
  <si>
    <t>นายสุรยุทธ  ปินะกาโน</t>
  </si>
  <si>
    <t>เด็กชายปราบศัตรูพ่าย  จินโจ</t>
  </si>
  <si>
    <t>นายอัษฎา  พลทองมาก</t>
  </si>
  <si>
    <t>เด็กชายชาคริต  คุณพาที</t>
  </si>
  <si>
    <t>นายกรวิชญ์  ธัมมวัฑฒโณ</t>
  </si>
  <si>
    <t>เด็กชายธนภัทร  เลิศสุพรรณ</t>
  </si>
  <si>
    <t>เด็กชายวงศกร  พูลเจริญ</t>
  </si>
  <si>
    <t>เด็กชายสุชานนท์  แปยอ</t>
  </si>
  <si>
    <t>เด็กชายศุภฤกษ  พรมมะลา</t>
  </si>
  <si>
    <t>เข้าเรียนวันที่</t>
  </si>
  <si>
    <t>17 พฤษภาคม 2565</t>
  </si>
  <si>
    <t>รายละเอียด</t>
  </si>
  <si>
    <t xml:space="preserve">นร. ACADEMY ภาคเรียนที่ 1  ปีการศึกษา 2565 </t>
  </si>
  <si>
    <t>ชั้นมัธยมศึกษาปีที่ 3/2  (วิชาเพิ่มเติม;  ศิลปะ - ดนตรีไทย - นาฏศิลป์ - เกษตรกรรม)</t>
  </si>
  <si>
    <t>เรียนซ้ำชั้น</t>
  </si>
  <si>
    <t>นางสาวจิราวรรณ  เจริญรัมย์</t>
  </si>
  <si>
    <t>นายศุภชัย  ปัญญาวุฒิ</t>
  </si>
  <si>
    <t>นายณัฐกัณฑ์  สีทอง</t>
  </si>
  <si>
    <t>นายณัฐกานต์  นันตา</t>
  </si>
  <si>
    <t>นายณัฐกิตติ์  นันตา</t>
  </si>
  <si>
    <t>นายธนทัต  เรืองสังข์</t>
  </si>
  <si>
    <t>นายอธิวัฒน์  ดีมงคล</t>
  </si>
  <si>
    <t>นายกฤษฎา  สัมปัญนัง</t>
  </si>
  <si>
    <t>นายชัชวาล  งามละมัย</t>
  </si>
  <si>
    <t>นายชิ​ษ​ณุพงศ์​  แสงลอย</t>
  </si>
  <si>
    <t>นายณัฐพงษ์  ศรีวิลัย</t>
  </si>
  <si>
    <t>นายณัฐวัฒน์  กองจันดี</t>
  </si>
  <si>
    <t>นายธีรภัทร์  หวังภัทรเกียรติ</t>
  </si>
  <si>
    <t>นายสิทธิโชค  สบู่แก้ว</t>
  </si>
  <si>
    <t>นางสาวธัญญาภรณ์  มาลา</t>
  </si>
  <si>
    <t>นายอภิสิทธิ์  กำจาย</t>
  </si>
  <si>
    <t>ครูที่ปรึกษา;  นางสาวประทุมมา  กลิ่นหอม</t>
  </si>
  <si>
    <t>ครูที่ปรึกษา;  นายสุทธิพงษ์  บุญไชย</t>
  </si>
  <si>
    <t>นางสาววรรณภา ศิริกุล (092-8043877)</t>
  </si>
  <si>
    <t>ครูที่ปรึกษา;  นางสาวอิศราภรณ์ ปินธง  และนางสาวชไมภัค  อุดมนา</t>
  </si>
  <si>
    <t>ซ้ำชั้น</t>
  </si>
  <si>
    <t>นายมงคล  กำจาย</t>
  </si>
  <si>
    <t>นายเจตพิพัทธ์  อนุลาวัพย์</t>
  </si>
  <si>
    <t>นางสาวขนิษฐากร  สีเอี้ยง</t>
  </si>
  <si>
    <t>นางสาวดวงกมล  ชูจันทร์</t>
  </si>
  <si>
    <t>นางสาวปภาวีร์  ทองละมุล</t>
  </si>
  <si>
    <t>นายชัยพร  คำวงสา</t>
  </si>
  <si>
    <t>นายทินภัทร  นครจันทร์</t>
  </si>
  <si>
    <t>นายปฏิภาณ  ลพหล้า</t>
  </si>
  <si>
    <t>นายสัณหณัฐ  นิ่มนวล</t>
  </si>
  <si>
    <t>นางสาวกันธิชา  รัตนะจักร์</t>
  </si>
  <si>
    <t>นางสาวล้ำฟ้า  สาธรณ์</t>
  </si>
  <si>
    <t>นางสาวสุวนันท์  สอนอยู่</t>
  </si>
  <si>
    <t>นางสาวณัฐมนต์  ขันทวรรณา</t>
  </si>
  <si>
    <t>นางสาวนิชิภา  แรงเขตรกิจ</t>
  </si>
  <si>
    <t>นายธวัชชัย  อินทรศักดิ์ ***</t>
  </si>
  <si>
    <t>นายนครินทร์  คำผาย</t>
  </si>
  <si>
    <t>นายมนต์ชัย  อินทะปัญญา</t>
  </si>
  <si>
    <t>นายสิทธิชัย  ตุนานันท์ ***</t>
  </si>
  <si>
    <t>ชั้นมัธยมศึกษาปีที่ 4/2  (แผนการเรียน ; อาชีพ, กีฬา)</t>
  </si>
  <si>
    <t>นางสาวอรัญญา  เถื่อนวงษ์</t>
  </si>
  <si>
    <t>นายกฤติพันธ์  โพธิ์อ่อน</t>
  </si>
  <si>
    <t>นายภูชิต  ชูโชค</t>
  </si>
  <si>
    <t>นางสาวคะณิดชา  วิบูลย์พันธุ์</t>
  </si>
  <si>
    <t>นางสาวปาลิกา  นอกไธสงค์</t>
  </si>
  <si>
    <t>นางสาวรุ่งอรุณ  เสนากั้น</t>
  </si>
  <si>
    <t>นางสาวสุภาวดี  สังคะวร</t>
  </si>
  <si>
    <t>นางสาวอรัชพร  ก้อนมณี</t>
  </si>
  <si>
    <t>นายนนพัฒน์  รักสกุล</t>
  </si>
  <si>
    <t>นายสุทธิมนต์  สุทธิสาร</t>
  </si>
  <si>
    <t>นางสาวกาญจน์ธิดา  เขียนสูงเนิน</t>
  </si>
  <si>
    <t>นางสาวณิชากร  แพงสวัสดิ์</t>
  </si>
  <si>
    <t>นางสาวสุณิพา  ด้วงเบ้า</t>
  </si>
  <si>
    <t>นางสาวสุณิษา  ด้วงเบ้า</t>
  </si>
  <si>
    <t>นายชาญวิทย์  แก่นชู</t>
  </si>
  <si>
    <t>นางสาวกฎชกร  ช้างน้อย</t>
  </si>
  <si>
    <t>นางสาวนภัสสร  ทองศักดิ์</t>
  </si>
  <si>
    <t>นางสาวนวลจุฑา  ไผทรัตน์</t>
  </si>
  <si>
    <t>นางสาวสุพิชญา  เพชรสันทัด</t>
  </si>
  <si>
    <t>นางสาวพิชชากร  สาธะวัฒ</t>
  </si>
  <si>
    <t>นายสาธิต  จันทร์เกษมสุข</t>
  </si>
  <si>
    <t>เด็กชายพิทยุตม์  โรงนวน</t>
  </si>
  <si>
    <t>รอมอบตัว</t>
  </si>
  <si>
    <t>นายโสภณ  โนราช</t>
  </si>
  <si>
    <t>นายอัศวิน  ภาษาเวทย์</t>
  </si>
  <si>
    <t>นายอัษฎาวุฒิ  แสเพชร</t>
  </si>
  <si>
    <t>นายภีรภัทร  ชมชื่น</t>
  </si>
  <si>
    <t>เปลี่ยนใจไม่เรียน</t>
  </si>
  <si>
    <t>รวม ม.2</t>
  </si>
  <si>
    <t>นายอภิสิทธิ์  ดำริรัมย์</t>
  </si>
  <si>
    <t>ห้อง</t>
  </si>
  <si>
    <t>รวมทุกห้อง</t>
  </si>
  <si>
    <t>เด็กหญิงภัคธีมา  พิมพ์พิทักษ์</t>
  </si>
  <si>
    <t>นายธีรภัทร  บกสันเทียะ</t>
  </si>
  <si>
    <t>เด็กชายกิตติพงษ์  ยิ่งกว่าชาติ</t>
  </si>
  <si>
    <t>เด็กชายคณิน  เสี้ยมแหลม</t>
  </si>
  <si>
    <t>เด็กชายธนภัทร  พรมติ๊บ</t>
  </si>
  <si>
    <t>เด็กชายธนากร  ศรีวังโป่ง</t>
  </si>
  <si>
    <t>เด็กชายธนาเทพ  เชื้อกล้า</t>
  </si>
  <si>
    <t>เด็กชายนทีธร  อ่อนปาน</t>
  </si>
  <si>
    <t>เด็กชายนิติพล  เรืองอนันต์</t>
  </si>
  <si>
    <t>เด็กชายพงษ์ศักดิ์  มีเงิน</t>
  </si>
  <si>
    <t>เด็กหญิงแก้วกัลยา  มิ่งสูงเนิน</t>
  </si>
  <si>
    <t>เด็กหญิงทิวาพร  รัตนจักร</t>
  </si>
  <si>
    <t>เด็กชายกรวิชญ์  แจ่มฟ้า</t>
  </si>
  <si>
    <t>เด็กชายฉัตรชัย  กองนิล</t>
  </si>
  <si>
    <t>เด็กชายติ  มอน ***</t>
  </si>
  <si>
    <t>เด็กชายทรงเดช  ทัศนสุวรรณ</t>
  </si>
  <si>
    <t>เด็กชายธนัท  สาระ​วงษ์</t>
  </si>
  <si>
    <t>เด็กหญิงกชพร  วงษ์สอาด</t>
  </si>
  <si>
    <t>เด็กหญิงกนกวรรณ  อุ่นทยา</t>
  </si>
  <si>
    <t>เด็กหญิงกรัณฑรัตน์  ดีชานนทร์</t>
  </si>
  <si>
    <t>เด็กหญิงณัฏยา  หล้าถลา</t>
  </si>
  <si>
    <t>เด็กหญิงแพรวา  สังขมาน</t>
  </si>
  <si>
    <t>เด็กชายกิจกานต์  เบ็ญจมินทร์</t>
  </si>
  <si>
    <t>เด็กชายจิระพงษ์  สุนะวงษ์</t>
  </si>
  <si>
    <t>เด็กชายจิระภัทร  จุ่นเงิน</t>
  </si>
  <si>
    <t>เด็กชายเกรียงไกร  เชยรัมย์</t>
  </si>
  <si>
    <t>เด็กชายชยานันต์  รัตนกาญจน์</t>
  </si>
  <si>
    <t>เด็กชายณภัทร  จันทร์สีดา</t>
  </si>
  <si>
    <t>เด็กชายณัฐกรณ์  สุขยืน</t>
  </si>
  <si>
    <t>เด็กหญิงเบญจวรรณ  ตาพาลี ***</t>
  </si>
  <si>
    <t>เด็กหญิงผ่องนภา  ประไพพงษ์</t>
  </si>
  <si>
    <t>เด็กหญิงสรวงสุดา  เผือกเหลือง</t>
  </si>
  <si>
    <t>เด็กชายธนากร  ศรศรี</t>
  </si>
  <si>
    <t>เด็กชายนฤนาท   เรืองศรี</t>
  </si>
  <si>
    <t>เด็กชายปฏิมากร  บุตรสะสม</t>
  </si>
  <si>
    <t>เด็กชายภาคภูมิ  พงษ์เกตุ</t>
  </si>
  <si>
    <t>เด็กชายยอด  ยวม ***</t>
  </si>
  <si>
    <t>เด็กชายอัครวินท์  เอี่ยมประไพ</t>
  </si>
  <si>
    <t>เด็กชายกฤษณะ  คชเสนีย์ ***</t>
  </si>
  <si>
    <t>เด็กชายกิตติภูมิ   ศรีพิทักษ์</t>
  </si>
  <si>
    <t>เด็กชายชนาสิน  มะรุมกลาง</t>
  </si>
  <si>
    <t>เด็กชายชิษณุพงศ์  ชื่นโพธิ์ใช้</t>
  </si>
  <si>
    <t>เด็กชายณัฐดนัย  สีนวลใย</t>
  </si>
  <si>
    <t>เด็กชายณัฐวุฒิ  นามเจริญ</t>
  </si>
  <si>
    <t>เด็กชายธีรเทพ  อินทร์จันทร์</t>
  </si>
  <si>
    <t>เด็กหญิงรุ่งนภา  ศรีมณี</t>
  </si>
  <si>
    <t>เด็กหญิงวรรณพร  แก้วตุมกา</t>
  </si>
  <si>
    <t>เด็กหญิงวรรณษา  โพธิ</t>
  </si>
  <si>
    <t>เด็กหญิงวรัญญา  โพธิ์นิล</t>
  </si>
  <si>
    <t>เด็กชายธันยภูมิ  นิ่มเจริญ</t>
  </si>
  <si>
    <t>เด็กชายนิธินัย  เหลืองรัตนะ</t>
  </si>
  <si>
    <t>เด็กชายอภิรักษ์  พุ่มไม้</t>
  </si>
  <si>
    <t>เด็กชายทีระภัทร์  จวงประโคน</t>
  </si>
  <si>
    <t>เด็กชายธนโชติ  ข้อนอก</t>
  </si>
  <si>
    <t>เด็กชายธนวัฒน์  ชำนาญพนา</t>
  </si>
  <si>
    <t>เด็กชายศราวิน  หาญประโคน</t>
  </si>
  <si>
    <t>เด็กหญิงณัฏฐนิชา  บุญมา</t>
  </si>
  <si>
    <t>เด็กหญิงณิชานันท์  รติพาณิชย์</t>
  </si>
  <si>
    <t>เด็กหญิงปฏิมากร  นายะพันธุ์</t>
  </si>
  <si>
    <t>เด็กหญิงโยษิตา  เฉลาพักตร์</t>
  </si>
  <si>
    <t>เด็กหญิงวนิดา  ลือพันธ์</t>
  </si>
  <si>
    <t>เด็กหญิงสุกัญญา  ลังตา</t>
  </si>
  <si>
    <t>เด็กหญิงสุกิจตา   พิมพ์เอี่ยม</t>
  </si>
  <si>
    <t>เด็กชายชโนดม  สมสวย</t>
  </si>
  <si>
    <t>เด็กชายเทพประทาน  บัวบาน</t>
  </si>
  <si>
    <t>เด็กหญิงอริศรา  เคนวงษ์</t>
  </si>
  <si>
    <t>เด็กชายนวพล  ธรรมรักษ์</t>
  </si>
  <si>
    <t>เด็กชายปรมินทร์  คงวารี</t>
  </si>
  <si>
    <t>เด็กชายพีรัชชัย  บุดดาหวัง</t>
  </si>
  <si>
    <t>เด็กชายมนัส  โรจนัด</t>
  </si>
  <si>
    <t>เด็กชายศักดิ์ดา  โคกสว่าง</t>
  </si>
  <si>
    <t>เด็กชายศิรวิทย์  ก้อนมณี</t>
  </si>
  <si>
    <t>เด็กชายอนุวัฒน์  รอดภู่</t>
  </si>
  <si>
    <t>เด็กหญิงเกวลิน  สมบูรณ์</t>
  </si>
  <si>
    <t>เด็กหญิงณภัชญา  แปลงพระเนตร</t>
  </si>
  <si>
    <t>เด็กหญิงวิชญาพร  ศิริจันทรา</t>
  </si>
  <si>
    <t>เด็กชายรัตนพงศ์  เมืองเจริญ</t>
  </si>
  <si>
    <t>เด็กชายวรวุฒิ  ประคองจิตร์</t>
  </si>
  <si>
    <t>เด็กชายศุภวิชญ์  คงเขียว</t>
  </si>
  <si>
    <t>เด็กชายปรเมษฐ์  ขาวผิว</t>
  </si>
  <si>
    <t>เด็กชายปรัชญา  เจริญยิ่ง</t>
  </si>
  <si>
    <t>เด็กชายวัชรวิศว์  สวัสดิรักษา</t>
  </si>
  <si>
    <t>ชั้นมัธยมศึกษาปีที่ 1/3  (วิชาเพิ่มเติม; นาฏศิลป์ - เกษตรกรรม - ศิลปะ)</t>
  </si>
  <si>
    <t>ชั้นมัธยมศึกษาปีที่ 1/2  (วิชาเพิ่มเติม; คหกรรม - เกษตรกรรม - คณิตศาสตร์)</t>
  </si>
  <si>
    <t>ครูที่ปรึกษา;  นางสุวรรณี พจน์ไพเราะ  และนางสาววรรณภา ศิริกุล</t>
  </si>
  <si>
    <t>นางสาวฟ้ารดา  สุขดี (092-5042639)</t>
  </si>
  <si>
    <t>นางสาวชไมภัค  อุดมนา (089-8063868)</t>
  </si>
  <si>
    <t>นายธีรโชติ  เชียงดา</t>
  </si>
  <si>
    <t>นายนนทกฤษ  มาลาพล</t>
  </si>
  <si>
    <t>นายปัธธวัฒน์  แสงแก้ว</t>
  </si>
  <si>
    <t>นายธนยศ  สีนวลใย</t>
  </si>
  <si>
    <t>นายจักรกฤษณ์  คลังกูล ***</t>
  </si>
  <si>
    <t>นายภานุวัฒน์  แจ้งศรี</t>
  </si>
  <si>
    <t>นายชาคิยะ  บุญเพ็ง</t>
  </si>
  <si>
    <t>เด็กหญิงสุกัญญา  ศิริกิจ</t>
  </si>
  <si>
    <t>เด็กชายพิชิตชัย  แสนรี</t>
  </si>
  <si>
    <t>ชั้นมัธยมศึกษาปีที่ 1/1  (วิชาเพิ่มเติม; ศิลปะ - คหกรรม - คณิตศาสตร์)</t>
  </si>
  <si>
    <t>นายณปกรณ์  พ้นภัยพาล</t>
  </si>
  <si>
    <t>นายสุธิศักดิ์  จิตกระสัน</t>
  </si>
  <si>
    <t>นายคณาธิป  ดวงพร</t>
  </si>
  <si>
    <t>นายณภัทร  วิสุทธิ์</t>
  </si>
  <si>
    <t>นางสาววราภรณ์  สมบูรณ์ศิลป์ (092-7627535)</t>
  </si>
  <si>
    <t>ครูที่ปรึกษา;  นางสาวพิมพ์  ชุ่มเพ็งพันธ์  และนางสาววราภรณ์  สมบูรณ์ศิลป์</t>
  </si>
  <si>
    <t>ครูที่ปรึกษา;  นางสาวธัญณัชฐ์ ทองฟัก,  นายศรัณย์วงศ์  สีทานุช  และนางสาวฟ้ารดา  สุขดี</t>
  </si>
  <si>
    <t>นายศรัณย์วงศ์  สีทานุช (0909545178)</t>
  </si>
  <si>
    <t>เด็กหญิงปาริตา  จันมนตรี</t>
  </si>
  <si>
    <t>เด็กหญิงวิภาพรรณ  พ่วงเพียร</t>
  </si>
  <si>
    <t>เด็กชายปกเกล้า  เทพบุตร</t>
  </si>
  <si>
    <t>ชั้นมัธยมศึกษาปีที่ 2/1  (วิชาเพิ่มเติม; ศิลปะ - เกษตรกรรม - ดนตรีไทย)</t>
  </si>
  <si>
    <t>เด็กชายพงศภัค  เทพพรหม</t>
  </si>
  <si>
    <t>เด็กชายธัญพิสิษฐ์  ปราบงูเหลือม</t>
  </si>
  <si>
    <t>เด็กชายศักดิ์ณรงค์  ทองปาน</t>
  </si>
  <si>
    <t>เด็กชายธนัท  คุ้มครอง</t>
  </si>
  <si>
    <t>เด็กชายศุภกฤต  ภู่มณี</t>
  </si>
  <si>
    <t>เด็กชายปิยะ  ตุทม</t>
  </si>
  <si>
    <t>เด็กชายนิธิกร  โชติคัคนานต์</t>
  </si>
  <si>
    <t>เด็กชายนำโชค  เปล่งกระโทก</t>
  </si>
  <si>
    <t>เด็กชายศักดิ์ดา  พันธุ์สวัสดิ์</t>
  </si>
  <si>
    <t>เด็กชายณัฐวุฒิ  อิ่มเอิบ</t>
  </si>
  <si>
    <t>เด็กชายพันธกานต์  อยู่มาก</t>
  </si>
  <si>
    <t>นร. ACADEMY ภาคเรียนที่ 1  ปีการศึกษา 2565</t>
  </si>
  <si>
    <t>นางสาวมณฑิตา  ใจมะเริง</t>
  </si>
  <si>
    <t>นายพีรพัฒน์  ประสมทรัพย์</t>
  </si>
  <si>
    <t>ค่าเทอม</t>
  </si>
  <si>
    <t>รับย้าย</t>
  </si>
  <si>
    <t>นายอภิชัย  แก้วศรี</t>
  </si>
  <si>
    <t>ACADEMY   โรงเรียนโคกกระท้อนกิตติวุฒิวิทยา  ม.1</t>
  </si>
  <si>
    <t>ACADEMY   โรงเรียนโคกกระท้อนกิตติวุฒิวิทยา  ม.2</t>
  </si>
  <si>
    <t>ACADEMY   โรงเรียนโคกกระท้อนกิตติวุฒิวิทยา  ม.3</t>
  </si>
  <si>
    <t>รวม  ม.ต้น</t>
  </si>
  <si>
    <t>ACADEMY   โรงเรียนโคกกระท้อนกิตติวุฒิวิทยา  ม.4</t>
  </si>
  <si>
    <t>ACADEMY   โรงเรียนโคกกระท้อนกิตติวุฒิวิทยา  ม.5</t>
  </si>
  <si>
    <t>ACADEMY   โรงเรียนโคกกระท้อนกิตติวุฒิวิทยา  ม.6</t>
  </si>
  <si>
    <t>รวม  ม.ปลาย</t>
  </si>
  <si>
    <t>โรงเรียนโคกกระท้อนกิตติวุฒิวิทยา</t>
  </si>
  <si>
    <t>หมายเลขโทรศัพท์ครูที่ปรึกษา ภาคเรียนที่ 1   ปีการศึกษา 2565</t>
  </si>
  <si>
    <t>จำนวนนักเรียนโรงเรียนโคกกระท้อนกิตติวุฒิวิทยา</t>
  </si>
  <si>
    <t>ภาคเรียนที่ 1   ปีการศึกษา 2565</t>
  </si>
  <si>
    <t>เอกสาร</t>
  </si>
  <si>
    <t>ส่งตัว</t>
  </si>
  <si>
    <t>ชุดที่-เลขที่ ปพ.1</t>
  </si>
  <si>
    <t>เวลา</t>
  </si>
  <si>
    <t>หมายเลขโทรศัพท์</t>
  </si>
  <si>
    <t>นักเรียน</t>
  </si>
  <si>
    <t>ผู้ปกครอง</t>
  </si>
  <si>
    <t>เด็กชายปฏิพันธ์  กันยาประสิทธิ์</t>
  </si>
  <si>
    <t>นายนาราภัทร  พันสะระ</t>
  </si>
  <si>
    <t>นายวรัญญู โชติมิตรจตุรผล</t>
  </si>
  <si>
    <t>เด็กชายวีรยุทธ  วิชัยดิษฐ</t>
  </si>
  <si>
    <t>เด็กชายศิรวิทย์  ก้อนมณี ***</t>
  </si>
  <si>
    <t>เด็กหญิงนันทิชา  แสนสุพรรณ</t>
  </si>
  <si>
    <t>นางสาวฐิตา  มหากิจ</t>
  </si>
  <si>
    <t>นางสาวชนณชา  อยู่โต</t>
  </si>
  <si>
    <t>เด็กชายติ  มอน</t>
  </si>
  <si>
    <t>เด็กชายกมลวัฒน์  โอชาวัฒน์ ***</t>
  </si>
  <si>
    <t>เด็กชายสุรพงษ์ ปัญชา</t>
  </si>
  <si>
    <t>นางณัจนา สุขกรีด (064-2786964)</t>
  </si>
  <si>
    <t>หลังยืนยัน DMC</t>
  </si>
  <si>
    <t>บัญชีรายชื่อนักเรียนย้ายออกจากสถานศึกษา  ภาคเรียนที่ 1  ปีการศึกษา 2565  (หลังยืนยัน DMC 10 มิ.ย. 65)</t>
  </si>
  <si>
    <t>บัญชีรายชื่อนักเรียนย้ายเข้าจากสถานศึกษา  ภาคเรียนที่ 1  ปีการศึกษา 2565  (หลังยืนยัน DMC 10 มิ.ย. 65)</t>
  </si>
  <si>
    <t>ย้ายเข้า - ย้ายออก</t>
  </si>
  <si>
    <t>13 มิ.ย. 65</t>
  </si>
  <si>
    <t>15 มิ.ย. 65</t>
  </si>
  <si>
    <t>รร. ราชประชานุเคราะห์ 46  จ.ชัยนาท</t>
  </si>
  <si>
    <t>รร. นครศรีลำดวนวิทยา  จ.ศรีสะเกษ</t>
  </si>
  <si>
    <t>รร.กีฬาจังหวัดสุพรรรบุรี</t>
  </si>
  <si>
    <t xml:space="preserve">  16 มิถุนายน 2565</t>
  </si>
  <si>
    <t>16 มิ.ย. 65</t>
  </si>
  <si>
    <t>รร. กีฬาจังหวัดสุพรรณบุรี</t>
  </si>
  <si>
    <t>20 มิ.ย. 65</t>
  </si>
  <si>
    <t>รร. วัดนาวง  จังหวัดปทุมธานี</t>
  </si>
  <si>
    <t>รร. บางเสด็จวิทยาคม จ.อ่างทอง</t>
  </si>
  <si>
    <t>22 มิ.ย. 65</t>
  </si>
  <si>
    <t>ทำงาน</t>
  </si>
  <si>
    <t>23 มิ.ย. 65</t>
  </si>
  <si>
    <r>
      <t xml:space="preserve">รายชื่อนักเรียนโรงเรียนโคกกระท้อนกิตติวุฒิวิทยา  ภาคเรียนที่ 1 ปีการศึกษา 2565 </t>
    </r>
    <r>
      <rPr>
        <b/>
        <sz val="18"/>
        <color theme="1" tint="0.499984740745262"/>
        <rFont val="TH SarabunPSK"/>
        <family val="2"/>
      </rPr>
      <t xml:space="preserve"> (ณ วันที่ 23 มิ.ย. 65)</t>
    </r>
  </si>
  <si>
    <t>ข้อมูลนักเรียน  ณ  วันที่ 23 มิถุนายน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</si>
</sst>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F800]dddd\,\ mmmm\ dd\,\ yyyy"/>
    <numFmt numFmtId="188" formatCode="[$-101041E]d\ mmm\ yy;@"/>
  </numFmts>
  <fonts count="60" x14ac:knownFonts="1">
    <font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22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6"/>
      <color rgb="FFFFFF00"/>
      <name val="TH SarabunPSK"/>
      <family val="2"/>
    </font>
    <font>
      <b/>
      <sz val="16"/>
      <color rgb="FF92D050"/>
      <name val="TH SarabunPSK"/>
      <family val="2"/>
    </font>
    <font>
      <b/>
      <sz val="16"/>
      <color rgb="FFFF3399"/>
      <name val="TH SarabunPSK"/>
      <family val="2"/>
    </font>
    <font>
      <b/>
      <sz val="16"/>
      <color rgb="FF00B0F0"/>
      <name val="TH SarabunPSK"/>
      <family val="2"/>
    </font>
    <font>
      <b/>
      <sz val="15"/>
      <color rgb="FFC00000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b/>
      <i/>
      <sz val="16"/>
      <name val="TH SarabunPSK"/>
      <family val="2"/>
    </font>
    <font>
      <b/>
      <sz val="13"/>
      <name val="TH SarabunPSK"/>
      <family val="2"/>
    </font>
    <font>
      <b/>
      <sz val="16"/>
      <color rgb="FF002060"/>
      <name val="TH SarabunPSK"/>
      <family val="2"/>
    </font>
    <font>
      <sz val="15"/>
      <color rgb="FFFF0000"/>
      <name val="TH SarabunPSK"/>
      <family val="2"/>
    </font>
    <font>
      <b/>
      <sz val="15"/>
      <color rgb="FFFF0000"/>
      <name val="TH SarabunPSK"/>
      <family val="2"/>
    </font>
    <font>
      <sz val="8"/>
      <name val="TH SarabunPSK"/>
      <family val="2"/>
    </font>
    <font>
      <b/>
      <sz val="18"/>
      <color theme="1" tint="0.499984740745262"/>
      <name val="TH SarabunPSK"/>
      <family val="2"/>
    </font>
    <font>
      <sz val="16"/>
      <color rgb="FFFF0000"/>
      <name val="TH SarabunPSK"/>
      <family val="2"/>
    </font>
    <font>
      <b/>
      <sz val="20"/>
      <color rgb="FFFFFF00"/>
      <name val="TH SarabunPSK"/>
      <family val="2"/>
    </font>
    <font>
      <b/>
      <sz val="20"/>
      <color theme="1"/>
      <name val="TH SarabunPSK"/>
      <family val="2"/>
    </font>
    <font>
      <b/>
      <sz val="20"/>
      <color rgb="FF66FF33"/>
      <name val="TH SarabunPSK"/>
      <family val="2"/>
    </font>
    <font>
      <b/>
      <sz val="20"/>
      <color rgb="FFFF3399"/>
      <name val="TH SarabunPSK"/>
      <family val="2"/>
    </font>
    <font>
      <b/>
      <sz val="20"/>
      <color rgb="FF00CCFF"/>
      <name val="TH SarabunPSK"/>
      <family val="2"/>
    </font>
    <font>
      <b/>
      <u/>
      <sz val="22"/>
      <color rgb="FF7030A0"/>
      <name val="TH SarabunPSK"/>
      <family val="2"/>
    </font>
    <font>
      <sz val="13"/>
      <color rgb="FFFF0000"/>
      <name val="TH SarabunPSK"/>
      <family val="2"/>
    </font>
    <font>
      <sz val="12"/>
      <name val="TH SarabunPSK"/>
      <family val="2"/>
    </font>
    <font>
      <sz val="16"/>
      <color theme="0" tint="-0.499984740745262"/>
      <name val="TH SarabunPSK"/>
      <family val="2"/>
    </font>
    <font>
      <sz val="13"/>
      <color theme="0" tint="-0.499984740745262"/>
      <name val="TH SarabunPSK"/>
      <family val="2"/>
    </font>
    <font>
      <b/>
      <sz val="12"/>
      <color theme="1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C00000"/>
      <name val="TH SarabunPSK"/>
      <family val="2"/>
    </font>
    <font>
      <sz val="12"/>
      <color rgb="FFC00000"/>
      <name val="TH SarabunPSK"/>
      <family val="2"/>
    </font>
    <font>
      <sz val="13"/>
      <color rgb="FFC00000"/>
      <name val="TH SarabunPSK"/>
      <family val="2"/>
    </font>
    <font>
      <sz val="15"/>
      <name val="TH SarabunPSK"/>
      <family val="2"/>
    </font>
    <font>
      <b/>
      <sz val="16"/>
      <color rgb="FF7030A0"/>
      <name val="TH SarabunPSK"/>
      <family val="2"/>
    </font>
    <font>
      <sz val="20"/>
      <color theme="1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i/>
      <sz val="14"/>
      <name val="TH SarabunPSK"/>
      <family val="2"/>
    </font>
    <font>
      <sz val="14"/>
      <color rgb="FFFFFF00"/>
      <name val="TH SarabunPSK"/>
      <family val="2"/>
    </font>
    <font>
      <sz val="14"/>
      <color rgb="FF92D050"/>
      <name val="TH SarabunPSK"/>
      <family val="2"/>
    </font>
    <font>
      <sz val="14"/>
      <color rgb="FFFF3399"/>
      <name val="TH SarabunPSK"/>
      <family val="2"/>
    </font>
    <font>
      <sz val="14"/>
      <color rgb="FF00B0F0"/>
      <name val="TH SarabunPSK"/>
      <family val="2"/>
    </font>
    <font>
      <sz val="18"/>
      <color theme="1"/>
      <name val="TH SarabunPSK"/>
      <family val="2"/>
    </font>
    <font>
      <b/>
      <sz val="100"/>
      <color theme="1"/>
      <name val="TH SarabunPSK"/>
      <family val="2"/>
    </font>
    <font>
      <sz val="72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80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8" fillId="0" borderId="21" xfId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19" xfId="1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15" fontId="3" fillId="0" borderId="0" xfId="0" applyNumberFormat="1" applyFont="1" applyFill="1" applyBorder="1" applyAlignment="1">
      <alignment horizontal="left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4" xfId="0" applyFont="1" applyBorder="1" applyAlignment="1">
      <alignment vertical="center" shrinkToFit="1"/>
    </xf>
    <xf numFmtId="0" fontId="0" fillId="0" borderId="14" xfId="0" applyFont="1" applyFill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49" fontId="0" fillId="0" borderId="14" xfId="0" applyNumberFormat="1" applyFont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1" fillId="0" borderId="14" xfId="0" applyFont="1" applyFill="1" applyBorder="1" applyAlignment="1">
      <alignment horizontal="left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0" fillId="0" borderId="14" xfId="0" applyFont="1" applyBorder="1" applyAlignment="1">
      <alignment shrinkToFit="1"/>
    </xf>
    <xf numFmtId="0" fontId="30" fillId="0" borderId="14" xfId="0" applyFont="1" applyBorder="1" applyAlignment="1">
      <alignment horizontal="left" vertical="center" shrinkToFit="1"/>
    </xf>
    <xf numFmtId="0" fontId="30" fillId="0" borderId="14" xfId="0" applyFont="1" applyBorder="1" applyAlignment="1">
      <alignment vertical="center" shrinkToFit="1"/>
    </xf>
    <xf numFmtId="0" fontId="30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Font="1" applyAlignment="1">
      <alignment shrinkToFit="1"/>
    </xf>
    <xf numFmtId="0" fontId="12" fillId="0" borderId="14" xfId="0" applyFont="1" applyFill="1" applyBorder="1" applyAlignment="1">
      <alignment horizontal="left" vertical="center" shrinkToFit="1"/>
    </xf>
    <xf numFmtId="0" fontId="12" fillId="0" borderId="14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1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14" xfId="0" applyFont="1" applyFill="1" applyBorder="1" applyAlignment="1">
      <alignment vertical="center" shrinkToFit="1"/>
    </xf>
    <xf numFmtId="0" fontId="38" fillId="0" borderId="14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14" xfId="0" applyFont="1" applyFill="1" applyBorder="1" applyAlignment="1">
      <alignment horizontal="left"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4" xfId="0" applyFont="1" applyFill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38" fillId="3" borderId="14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38" fillId="0" borderId="14" xfId="0" applyFont="1" applyFill="1" applyBorder="1" applyAlignment="1">
      <alignment horizontal="left" vertical="center" shrinkToFit="1"/>
    </xf>
    <xf numFmtId="0" fontId="38" fillId="11" borderId="14" xfId="0" applyFont="1" applyFill="1" applyBorder="1" applyAlignment="1">
      <alignment horizontal="left" vertical="center" shrinkToFit="1"/>
    </xf>
    <xf numFmtId="0" fontId="13" fillId="3" borderId="14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21" fillId="11" borderId="14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11" borderId="14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shrinkToFit="1"/>
    </xf>
    <xf numFmtId="188" fontId="1" fillId="0" borderId="14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Border="1" applyAlignment="1">
      <alignment horizontal="center"/>
    </xf>
    <xf numFmtId="0" fontId="40" fillId="0" borderId="14" xfId="0" applyFont="1" applyFill="1" applyBorder="1" applyAlignment="1">
      <alignment horizontal="left" vertical="center" shrinkToFit="1"/>
    </xf>
    <xf numFmtId="0" fontId="39" fillId="0" borderId="14" xfId="0" applyFont="1" applyFill="1" applyBorder="1" applyAlignment="1">
      <alignment horizontal="left" vertical="center" shrinkToFit="1"/>
    </xf>
    <xf numFmtId="0" fontId="13" fillId="4" borderId="14" xfId="0" applyFont="1" applyFill="1" applyBorder="1" applyAlignment="1">
      <alignment horizontal="left" vertical="center" shrinkToFit="1"/>
    </xf>
    <xf numFmtId="0" fontId="0" fillId="4" borderId="14" xfId="0" applyFont="1" applyFill="1" applyBorder="1" applyAlignment="1">
      <alignment vertical="center" shrinkToFit="1"/>
    </xf>
    <xf numFmtId="0" fontId="12" fillId="4" borderId="14" xfId="0" applyFont="1" applyFill="1" applyBorder="1" applyAlignment="1">
      <alignment vertical="center"/>
    </xf>
    <xf numFmtId="0" fontId="0" fillId="4" borderId="14" xfId="0" applyFont="1" applyFill="1" applyBorder="1" applyAlignment="1">
      <alignment horizontal="center" vertical="center" shrinkToFit="1"/>
    </xf>
    <xf numFmtId="0" fontId="38" fillId="4" borderId="14" xfId="0" applyFont="1" applyFill="1" applyBorder="1" applyAlignment="1">
      <alignment horizontal="left" vertical="center" shrinkToFit="1"/>
    </xf>
    <xf numFmtId="0" fontId="0" fillId="4" borderId="14" xfId="0" applyFont="1" applyFill="1" applyBorder="1" applyAlignment="1">
      <alignment horizontal="left" vertical="center" shrinkToFit="1"/>
    </xf>
    <xf numFmtId="0" fontId="0" fillId="12" borderId="14" xfId="0" applyFont="1" applyFill="1" applyBorder="1" applyAlignment="1">
      <alignment horizontal="center" vertical="center" shrinkToFit="1"/>
    </xf>
    <xf numFmtId="0" fontId="0" fillId="12" borderId="14" xfId="0" applyFont="1" applyFill="1" applyBorder="1" applyAlignment="1">
      <alignment vertical="center" shrinkToFit="1"/>
    </xf>
    <xf numFmtId="0" fontId="38" fillId="12" borderId="14" xfId="0" applyFont="1" applyFill="1" applyBorder="1" applyAlignment="1">
      <alignment horizontal="left" vertical="center" shrinkToFit="1"/>
    </xf>
    <xf numFmtId="0" fontId="13" fillId="12" borderId="14" xfId="0" applyFont="1" applyFill="1" applyBorder="1" applyAlignment="1">
      <alignment horizontal="left" vertical="center" shrinkToFit="1"/>
    </xf>
    <xf numFmtId="0" fontId="12" fillId="12" borderId="14" xfId="0" applyFont="1" applyFill="1" applyBorder="1" applyAlignment="1">
      <alignment vertical="center"/>
    </xf>
    <xf numFmtId="0" fontId="12" fillId="4" borderId="14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11" fillId="0" borderId="14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42" fillId="0" borderId="14" xfId="0" applyFont="1" applyBorder="1" applyAlignment="1">
      <alignment horizontal="left" vertical="center" shrinkToFit="1"/>
    </xf>
    <xf numFmtId="0" fontId="42" fillId="0" borderId="14" xfId="0" applyFont="1" applyFill="1" applyBorder="1" applyAlignment="1">
      <alignment horizontal="left" vertical="center" shrinkToFit="1"/>
    </xf>
    <xf numFmtId="0" fontId="37" fillId="0" borderId="14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vertical="center" shrinkToFit="1"/>
    </xf>
    <xf numFmtId="0" fontId="13" fillId="0" borderId="14" xfId="0" applyFont="1" applyFill="1" applyBorder="1" applyAlignment="1">
      <alignment horizontal="center"/>
    </xf>
    <xf numFmtId="0" fontId="42" fillId="3" borderId="14" xfId="0" applyFont="1" applyFill="1" applyBorder="1" applyAlignment="1">
      <alignment horizontal="left" vertical="center" shrinkToFit="1"/>
    </xf>
    <xf numFmtId="0" fontId="37" fillId="0" borderId="14" xfId="0" applyFont="1" applyBorder="1" applyAlignment="1">
      <alignment vertical="center" shrinkToFit="1"/>
    </xf>
    <xf numFmtId="0" fontId="30" fillId="0" borderId="14" xfId="0" applyFont="1" applyFill="1" applyBorder="1" applyAlignment="1">
      <alignment horizontal="left" vertical="center" shrinkToFit="1"/>
    </xf>
    <xf numFmtId="0" fontId="13" fillId="3" borderId="14" xfId="0" applyFont="1" applyFill="1" applyBorder="1" applyAlignment="1">
      <alignment horizontal="left" vertical="center" shrinkToFit="1"/>
    </xf>
    <xf numFmtId="0" fontId="0" fillId="3" borderId="0" xfId="0" applyFill="1" applyBorder="1"/>
    <xf numFmtId="0" fontId="43" fillId="0" borderId="14" xfId="0" applyFont="1" applyBorder="1" applyAlignment="1">
      <alignment horizontal="center" vertical="center" shrinkToFit="1"/>
    </xf>
    <xf numFmtId="0" fontId="43" fillId="0" borderId="14" xfId="0" applyFont="1" applyBorder="1" applyAlignment="1">
      <alignment vertical="center" shrinkToFit="1"/>
    </xf>
    <xf numFmtId="0" fontId="31" fillId="10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/>
    </xf>
    <xf numFmtId="0" fontId="44" fillId="0" borderId="26" xfId="0" applyFont="1" applyFill="1" applyBorder="1" applyAlignment="1">
      <alignment horizontal="center" vertical="center"/>
    </xf>
    <xf numFmtId="0" fontId="44" fillId="0" borderId="26" xfId="0" applyFont="1" applyFill="1" applyBorder="1" applyAlignment="1">
      <alignment vertical="center"/>
    </xf>
    <xf numFmtId="0" fontId="44" fillId="0" borderId="14" xfId="0" applyFont="1" applyBorder="1" applyAlignment="1">
      <alignment horizontal="center" vertical="center" shrinkToFit="1"/>
    </xf>
    <xf numFmtId="0" fontId="44" fillId="0" borderId="14" xfId="0" applyFont="1" applyBorder="1" applyAlignment="1">
      <alignment vertical="center" shrinkToFit="1"/>
    </xf>
    <xf numFmtId="0" fontId="45" fillId="3" borderId="14" xfId="0" applyFont="1" applyFill="1" applyBorder="1" applyAlignment="1">
      <alignment horizontal="left" vertical="center" shrinkToFit="1"/>
    </xf>
    <xf numFmtId="0" fontId="45" fillId="0" borderId="14" xfId="0" applyFont="1" applyFill="1" applyBorder="1" applyAlignment="1">
      <alignment horizontal="left" vertical="center" shrinkToFit="1"/>
    </xf>
    <xf numFmtId="0" fontId="46" fillId="0" borderId="14" xfId="0" applyFont="1" applyBorder="1" applyAlignment="1">
      <alignment vertical="center" shrinkToFit="1"/>
    </xf>
    <xf numFmtId="0" fontId="4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44" fillId="10" borderId="0" xfId="0" applyFont="1" applyFill="1" applyAlignment="1">
      <alignment horizontal="center" vertical="center" shrinkToFit="1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0" xfId="0" applyFill="1" applyBorder="1"/>
    <xf numFmtId="0" fontId="12" fillId="0" borderId="14" xfId="0" applyFont="1" applyFill="1" applyBorder="1" applyAlignment="1">
      <alignment horizontal="left" vertical="center"/>
    </xf>
    <xf numFmtId="0" fontId="42" fillId="0" borderId="14" xfId="0" applyFont="1" applyBorder="1" applyAlignment="1">
      <alignment vertical="center" shrinkToFit="1"/>
    </xf>
    <xf numFmtId="0" fontId="37" fillId="0" borderId="14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3" borderId="0" xfId="0" applyFont="1" applyFill="1" applyBorder="1"/>
    <xf numFmtId="0" fontId="21" fillId="0" borderId="0" xfId="0" applyFont="1" applyFill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49" fontId="0" fillId="0" borderId="0" xfId="0" applyNumberFormat="1" applyBorder="1"/>
    <xf numFmtId="49" fontId="0" fillId="10" borderId="0" xfId="0" applyNumberForma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Border="1"/>
    <xf numFmtId="0" fontId="0" fillId="0" borderId="0" xfId="0" applyBorder="1" applyAlignment="1">
      <alignment horizontal="left"/>
    </xf>
    <xf numFmtId="49" fontId="0" fillId="11" borderId="0" xfId="0" applyNumberForma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0" xfId="0" applyFill="1" applyBorder="1"/>
    <xf numFmtId="0" fontId="0" fillId="10" borderId="0" xfId="0" applyFont="1" applyFill="1" applyBorder="1"/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21" fillId="3" borderId="0" xfId="0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0" fontId="0" fillId="4" borderId="0" xfId="0" applyFont="1" applyFill="1" applyBorder="1"/>
    <xf numFmtId="0" fontId="0" fillId="0" borderId="0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9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44" fillId="1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horizontal="left" vertical="center" shrinkToFit="1"/>
    </xf>
    <xf numFmtId="0" fontId="50" fillId="5" borderId="7" xfId="0" applyFont="1" applyFill="1" applyBorder="1" applyAlignment="1">
      <alignment horizontal="center" vertical="center"/>
    </xf>
    <xf numFmtId="0" fontId="50" fillId="6" borderId="3" xfId="0" applyFont="1" applyFill="1" applyBorder="1" applyAlignment="1">
      <alignment horizontal="center" vertical="center"/>
    </xf>
    <xf numFmtId="0" fontId="50" fillId="7" borderId="3" xfId="0" applyFont="1" applyFill="1" applyBorder="1" applyAlignment="1">
      <alignment horizontal="center" vertical="center"/>
    </xf>
    <xf numFmtId="0" fontId="50" fillId="8" borderId="8" xfId="0" applyFont="1" applyFill="1" applyBorder="1" applyAlignment="1">
      <alignment horizontal="center" vertical="center"/>
    </xf>
    <xf numFmtId="0" fontId="50" fillId="5" borderId="3" xfId="0" applyFont="1" applyFill="1" applyBorder="1" applyAlignment="1">
      <alignment horizontal="center" vertical="center"/>
    </xf>
    <xf numFmtId="0" fontId="50" fillId="8" borderId="3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50" fillId="5" borderId="9" xfId="0" applyFont="1" applyFill="1" applyBorder="1" applyAlignment="1">
      <alignment horizontal="center" vertical="center"/>
    </xf>
    <xf numFmtId="0" fontId="50" fillId="6" borderId="13" xfId="0" applyFont="1" applyFill="1" applyBorder="1" applyAlignment="1">
      <alignment horizontal="center" vertical="center"/>
    </xf>
    <xf numFmtId="0" fontId="50" fillId="7" borderId="13" xfId="0" applyFont="1" applyFill="1" applyBorder="1" applyAlignment="1">
      <alignment horizontal="center" vertical="center"/>
    </xf>
    <xf numFmtId="0" fontId="50" fillId="8" borderId="10" xfId="0" applyFont="1" applyFill="1" applyBorder="1" applyAlignment="1">
      <alignment horizontal="center" vertical="center"/>
    </xf>
    <xf numFmtId="0" fontId="50" fillId="5" borderId="13" xfId="0" applyFont="1" applyFill="1" applyBorder="1" applyAlignment="1">
      <alignment horizontal="center" vertical="center"/>
    </xf>
    <xf numFmtId="0" fontId="50" fillId="8" borderId="13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/>
    </xf>
    <xf numFmtId="0" fontId="51" fillId="5" borderId="6" xfId="0" applyFont="1" applyFill="1" applyBorder="1" applyAlignment="1">
      <alignment horizontal="center" vertical="center"/>
    </xf>
    <xf numFmtId="0" fontId="51" fillId="6" borderId="0" xfId="0" applyFont="1" applyFill="1" applyAlignment="1">
      <alignment horizontal="center" vertical="center"/>
    </xf>
    <xf numFmtId="0" fontId="51" fillId="7" borderId="0" xfId="0" applyFont="1" applyFill="1" applyAlignment="1">
      <alignment horizontal="center" vertical="center"/>
    </xf>
    <xf numFmtId="0" fontId="51" fillId="8" borderId="15" xfId="0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" vertical="center"/>
    </xf>
    <xf numFmtId="0" fontId="51" fillId="8" borderId="0" xfId="0" applyFont="1" applyFill="1" applyAlignment="1">
      <alignment horizontal="center" vertical="center"/>
    </xf>
    <xf numFmtId="0" fontId="51" fillId="5" borderId="7" xfId="0" applyFont="1" applyFill="1" applyBorder="1" applyAlignment="1">
      <alignment horizontal="center" vertical="center"/>
    </xf>
    <xf numFmtId="0" fontId="51" fillId="6" borderId="3" xfId="0" applyFont="1" applyFill="1" applyBorder="1" applyAlignment="1">
      <alignment horizontal="center" vertical="center"/>
    </xf>
    <xf numFmtId="0" fontId="51" fillId="7" borderId="3" xfId="0" applyFont="1" applyFill="1" applyBorder="1" applyAlignment="1">
      <alignment horizontal="center" vertical="center"/>
    </xf>
    <xf numFmtId="0" fontId="51" fillId="8" borderId="8" xfId="0" applyFont="1" applyFill="1" applyBorder="1" applyAlignment="1">
      <alignment horizontal="center" vertical="center"/>
    </xf>
    <xf numFmtId="0" fontId="51" fillId="5" borderId="3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2" fillId="5" borderId="7" xfId="0" applyFont="1" applyFill="1" applyBorder="1" applyAlignment="1">
      <alignment horizontal="center" vertical="center"/>
    </xf>
    <xf numFmtId="0" fontId="52" fillId="6" borderId="3" xfId="0" applyFont="1" applyFill="1" applyBorder="1" applyAlignment="1">
      <alignment horizontal="center" vertical="center"/>
    </xf>
    <xf numFmtId="0" fontId="52" fillId="7" borderId="3" xfId="0" applyFont="1" applyFill="1" applyBorder="1" applyAlignment="1">
      <alignment horizontal="center" vertical="center"/>
    </xf>
    <xf numFmtId="0" fontId="52" fillId="8" borderId="8" xfId="0" applyFont="1" applyFill="1" applyBorder="1" applyAlignment="1">
      <alignment horizontal="center" vertical="center"/>
    </xf>
    <xf numFmtId="0" fontId="52" fillId="5" borderId="3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7" fillId="0" borderId="16" xfId="0" applyFont="1" applyBorder="1" applyAlignment="1">
      <alignment horizontal="center" vertical="center"/>
    </xf>
    <xf numFmtId="0" fontId="57" fillId="0" borderId="19" xfId="0" applyFont="1" applyBorder="1" applyAlignment="1">
      <alignment horizontal="center" vertical="center"/>
    </xf>
    <xf numFmtId="0" fontId="57" fillId="0" borderId="2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0" fontId="1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30" fillId="0" borderId="0" xfId="0" applyFont="1" applyBorder="1"/>
    <xf numFmtId="0" fontId="30" fillId="0" borderId="0" xfId="0" applyFont="1" applyFill="1" applyBorder="1"/>
    <xf numFmtId="187" fontId="24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Font="1" applyAlignment="1">
      <alignment horizontal="right"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30" fillId="3" borderId="0" xfId="0" applyFont="1" applyFill="1" applyBorder="1"/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88" fontId="1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30" fillId="0" borderId="0" xfId="0" applyNumberFormat="1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left" vertical="center"/>
    </xf>
    <xf numFmtId="49" fontId="30" fillId="0" borderId="14" xfId="0" applyNumberFormat="1" applyFont="1" applyBorder="1" applyAlignment="1">
      <alignment vertical="center" shrinkToFit="1"/>
    </xf>
    <xf numFmtId="0" fontId="30" fillId="0" borderId="14" xfId="0" applyFont="1" applyFill="1" applyBorder="1" applyAlignment="1">
      <alignment vertical="center" shrinkToFit="1"/>
    </xf>
    <xf numFmtId="0" fontId="30" fillId="0" borderId="14" xfId="0" applyFont="1" applyFill="1" applyBorder="1" applyAlignment="1">
      <alignment horizontal="center" vertical="center" shrinkToFit="1"/>
    </xf>
    <xf numFmtId="0" fontId="43" fillId="0" borderId="14" xfId="0" applyFont="1" applyFill="1" applyBorder="1" applyAlignment="1">
      <alignment vertical="center"/>
    </xf>
    <xf numFmtId="0" fontId="43" fillId="0" borderId="14" xfId="0" applyFont="1" applyBorder="1" applyAlignment="1">
      <alignment vertical="center"/>
    </xf>
    <xf numFmtId="49" fontId="30" fillId="0" borderId="36" xfId="0" applyNumberFormat="1" applyFont="1" applyBorder="1" applyAlignment="1">
      <alignment horizontal="center" vertical="center"/>
    </xf>
    <xf numFmtId="49" fontId="30" fillId="0" borderId="36" xfId="0" applyNumberFormat="1" applyFont="1" applyFill="1" applyBorder="1" applyAlignment="1">
      <alignment horizontal="center" vertical="center"/>
    </xf>
    <xf numFmtId="49" fontId="30" fillId="0" borderId="36" xfId="0" applyNumberFormat="1" applyFont="1" applyFill="1" applyBorder="1" applyAlignment="1">
      <alignment vertical="center"/>
    </xf>
    <xf numFmtId="49" fontId="30" fillId="0" borderId="36" xfId="0" applyNumberFormat="1" applyFont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17" fontId="59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textRotation="90" wrapText="1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2" fillId="1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 shrinkToFit="1"/>
    </xf>
    <xf numFmtId="0" fontId="44" fillId="10" borderId="31" xfId="0" applyFont="1" applyFill="1" applyBorder="1" applyAlignment="1">
      <alignment horizontal="center" vertical="center" shrinkToFit="1"/>
    </xf>
    <xf numFmtId="0" fontId="44" fillId="10" borderId="0" xfId="0" applyFont="1" applyFill="1" applyAlignment="1">
      <alignment horizontal="center" vertical="center" shrinkToFit="1"/>
    </xf>
    <xf numFmtId="0" fontId="25" fillId="9" borderId="9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ปกติ" xfId="0" builtinId="0"/>
    <cellStyle name="ปกติ 3" xfId="1" xr:uid="{00000000-0005-0000-0000-000001000000}"/>
  </cellStyles>
  <dxfs count="0"/>
  <tableStyles count="0" defaultTableStyle="TableStyleMedium2" defaultPivotStyle="PivotStyleLight16"/>
  <colors>
    <mruColors>
      <color rgb="FF00CCFF"/>
      <color rgb="FFFFCCFF"/>
      <color rgb="FF66FF99"/>
      <color rgb="FF66FF33"/>
      <color rgb="FFFF3399"/>
      <color rgb="FFFF99FF"/>
      <color rgb="FFFFE1FF"/>
      <color rgb="FFFF99CC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9269-3C53-4DEE-8D0C-DA0550AC5DB7}">
  <dimension ref="A1:L11"/>
  <sheetViews>
    <sheetView view="pageBreakPreview" zoomScale="50" zoomScaleNormal="100" zoomScaleSheetLayoutView="50" workbookViewId="0">
      <selection activeCell="M4" sqref="A3:XFD4"/>
    </sheetView>
  </sheetViews>
  <sheetFormatPr defaultColWidth="9" defaultRowHeight="24" x14ac:dyDescent="0.55000000000000004"/>
  <cols>
    <col min="1" max="1" width="4.75" style="4" customWidth="1"/>
    <col min="2" max="2" width="6.25" style="4" customWidth="1"/>
    <col min="3" max="3" width="6.75" style="4" customWidth="1"/>
    <col min="4" max="4" width="24.375" style="225" customWidth="1"/>
    <col min="5" max="5" width="26.5" style="225" customWidth="1"/>
    <col min="6" max="6" width="10.625" style="49" customWidth="1"/>
    <col min="7" max="7" width="5.375" style="4" customWidth="1"/>
    <col min="8" max="8" width="7.125" style="4" customWidth="1"/>
    <col min="9" max="9" width="14.375" style="4" customWidth="1"/>
    <col min="10" max="10" width="5.375" style="4" customWidth="1"/>
    <col min="11" max="11" width="6.25" style="4" customWidth="1"/>
    <col min="12" max="12" width="14.75" style="49" customWidth="1"/>
    <col min="13" max="16384" width="9" style="49"/>
  </cols>
  <sheetData>
    <row r="1" spans="1:12" ht="47.1" customHeight="1" x14ac:dyDescent="0.55000000000000004">
      <c r="A1" s="336" t="s">
        <v>936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2" s="220" customFormat="1" ht="123" customHeight="1" x14ac:dyDescent="0.55000000000000004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s="224" customFormat="1" ht="16.5" customHeight="1" x14ac:dyDescent="0.55000000000000004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2" s="224" customFormat="1" ht="16.5" customHeight="1" x14ac:dyDescent="0.55000000000000004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</row>
    <row r="5" spans="1:12" s="224" customFormat="1" ht="47.1" customHeight="1" x14ac:dyDescent="0.55000000000000004">
      <c r="A5" s="335" t="s">
        <v>913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</row>
    <row r="6" spans="1:12" s="224" customFormat="1" ht="47.1" customHeight="1" x14ac:dyDescent="0.55000000000000004">
      <c r="A6" s="335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</row>
    <row r="7" spans="1:12" s="224" customFormat="1" ht="47.1" customHeight="1" x14ac:dyDescent="0.55000000000000004">
      <c r="A7" s="313"/>
      <c r="B7" s="314"/>
      <c r="C7" s="314"/>
      <c r="D7" s="315"/>
      <c r="E7" s="315"/>
      <c r="F7" s="314"/>
      <c r="G7" s="196"/>
      <c r="H7" s="196"/>
      <c r="I7" s="196"/>
      <c r="J7" s="196"/>
      <c r="K7" s="196"/>
      <c r="L7" s="316"/>
    </row>
    <row r="8" spans="1:12" s="224" customFormat="1" ht="47.1" customHeight="1" x14ac:dyDescent="0.55000000000000004">
      <c r="A8" s="313"/>
      <c r="B8" s="314"/>
      <c r="C8" s="314"/>
      <c r="D8" s="315"/>
      <c r="E8" s="315"/>
      <c r="F8" s="317"/>
      <c r="G8" s="196"/>
      <c r="H8" s="196"/>
      <c r="I8" s="196"/>
      <c r="J8" s="196"/>
      <c r="K8" s="196"/>
      <c r="L8" s="316"/>
    </row>
    <row r="9" spans="1:12" s="224" customFormat="1" ht="47.1" customHeight="1" x14ac:dyDescent="0.55000000000000004">
      <c r="A9" s="313"/>
      <c r="B9" s="314"/>
      <c r="C9" s="314"/>
      <c r="D9" s="315"/>
      <c r="E9" s="315"/>
      <c r="F9" s="317"/>
      <c r="G9" s="196"/>
      <c r="H9" s="196"/>
      <c r="I9" s="196"/>
      <c r="J9" s="196"/>
      <c r="K9" s="196"/>
      <c r="L9" s="316"/>
    </row>
    <row r="10" spans="1:12" s="224" customFormat="1" ht="47.1" customHeight="1" x14ac:dyDescent="0.55000000000000004">
      <c r="A10" s="313"/>
      <c r="B10" s="314"/>
      <c r="C10" s="314"/>
      <c r="D10" s="315"/>
      <c r="E10" s="315"/>
      <c r="F10" s="317"/>
      <c r="G10" s="196"/>
      <c r="H10" s="196"/>
      <c r="I10" s="196"/>
      <c r="J10" s="196"/>
      <c r="K10" s="196"/>
      <c r="L10" s="316"/>
    </row>
    <row r="11" spans="1:12" s="224" customFormat="1" ht="47.1" customHeight="1" x14ac:dyDescent="0.55000000000000004">
      <c r="A11" s="313"/>
      <c r="B11" s="314"/>
      <c r="C11" s="314"/>
      <c r="D11" s="315"/>
      <c r="E11" s="315"/>
      <c r="F11" s="317"/>
      <c r="G11" s="196"/>
      <c r="H11" s="196"/>
      <c r="I11" s="196"/>
      <c r="J11" s="196"/>
      <c r="K11" s="196"/>
      <c r="L11" s="316"/>
    </row>
  </sheetData>
  <mergeCells count="2">
    <mergeCell ref="A5:L6"/>
    <mergeCell ref="A1:L4"/>
  </mergeCells>
  <pageMargins left="0.82" right="0.17" top="2.04" bottom="0.17" header="0.46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D54"/>
  <sheetViews>
    <sheetView view="pageBreakPreview" topLeftCell="A24" zoomScale="118" zoomScaleNormal="100" zoomScaleSheetLayoutView="118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146" customWidth="1"/>
    <col min="5" max="5" width="5" style="2" customWidth="1"/>
    <col min="6" max="15" width="4.625" style="2" customWidth="1"/>
    <col min="16" max="16" width="5.625" style="69" customWidth="1"/>
    <col min="17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859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227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7" t="s">
        <v>168</v>
      </c>
      <c r="B4" s="377"/>
      <c r="C4" s="377"/>
      <c r="D4" s="377"/>
      <c r="E4" s="377"/>
      <c r="F4" s="377"/>
      <c r="G4" s="11"/>
      <c r="H4" s="11"/>
      <c r="I4" s="375" t="s">
        <v>3</v>
      </c>
      <c r="J4" s="375"/>
      <c r="K4" s="10">
        <f>AB4</f>
        <v>18</v>
      </c>
      <c r="L4" s="375" t="s">
        <v>35</v>
      </c>
      <c r="M4" s="375"/>
      <c r="N4" s="10">
        <f>AC4</f>
        <v>7</v>
      </c>
      <c r="O4" s="92" t="s">
        <v>2</v>
      </c>
      <c r="P4" s="3">
        <v>5</v>
      </c>
      <c r="Q4" s="3">
        <v>5</v>
      </c>
      <c r="R4" s="3">
        <v>3</v>
      </c>
      <c r="S4" s="3">
        <v>5</v>
      </c>
      <c r="T4" s="3">
        <v>2</v>
      </c>
      <c r="U4" s="3">
        <v>2</v>
      </c>
      <c r="V4" s="3">
        <v>1</v>
      </c>
      <c r="W4" s="3">
        <v>2</v>
      </c>
      <c r="X4" s="3">
        <f>P4+T4</f>
        <v>7</v>
      </c>
      <c r="Y4" s="3">
        <f>Q4+U4</f>
        <v>7</v>
      </c>
      <c r="Z4" s="3">
        <f>R4+V4</f>
        <v>4</v>
      </c>
      <c r="AA4" s="3">
        <f>S4+W4</f>
        <v>7</v>
      </c>
      <c r="AB4" s="16">
        <f>P4+Q4+R4+S4</f>
        <v>18</v>
      </c>
      <c r="AC4" s="16">
        <f>T4+U4+V4+W4</f>
        <v>7</v>
      </c>
      <c r="AD4" s="16">
        <f>X4+Y4+Z4+AA4</f>
        <v>25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143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228"/>
      <c r="X5" s="86">
        <f>COUNTIF(E6:O39,"เหลือง")</f>
        <v>7</v>
      </c>
      <c r="Y5" s="86">
        <f>COUNTIF(E6:O39,"เขียว")</f>
        <v>7</v>
      </c>
      <c r="Z5" s="86">
        <f>COUNTIF(E6:O39,"ชมพู")</f>
        <v>4</v>
      </c>
      <c r="AA5" s="86">
        <f>COUNTIF(E6:O39,"ฟ้า")</f>
        <v>7</v>
      </c>
    </row>
    <row r="6" spans="1:30" s="78" customFormat="1" ht="20.100000000000001" customHeight="1" x14ac:dyDescent="0.55000000000000004">
      <c r="A6" s="71">
        <v>1</v>
      </c>
      <c r="B6" s="71">
        <v>6977</v>
      </c>
      <c r="C6" s="72" t="s">
        <v>805</v>
      </c>
      <c r="D6" s="105" t="s">
        <v>41</v>
      </c>
      <c r="E6" s="98" t="s">
        <v>42</v>
      </c>
      <c r="F6" s="88"/>
      <c r="G6" s="73"/>
      <c r="H6" s="74"/>
      <c r="I6" s="72"/>
      <c r="J6" s="72"/>
      <c r="K6" s="72"/>
      <c r="L6" s="72"/>
      <c r="M6" s="72"/>
      <c r="N6" s="72"/>
      <c r="O6" s="72"/>
      <c r="P6" s="229" t="s">
        <v>45</v>
      </c>
      <c r="Q6" s="77">
        <f>COUNTIF(E6:E39,"เหลือง")</f>
        <v>7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6978</v>
      </c>
      <c r="C7" s="76" t="s">
        <v>806</v>
      </c>
      <c r="D7" s="105" t="s">
        <v>41</v>
      </c>
      <c r="E7" s="98" t="s">
        <v>45</v>
      </c>
      <c r="F7" s="88"/>
      <c r="G7" s="73"/>
      <c r="H7" s="74"/>
      <c r="I7" s="72"/>
      <c r="J7" s="72"/>
      <c r="K7" s="72"/>
      <c r="L7" s="72"/>
      <c r="M7" s="72"/>
      <c r="N7" s="72"/>
      <c r="O7" s="72"/>
      <c r="P7" s="229" t="s">
        <v>43</v>
      </c>
      <c r="Q7" s="77">
        <f>COUNTIF(E6:E39,"เขียว")</f>
        <v>7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6979</v>
      </c>
      <c r="C8" s="76" t="s">
        <v>807</v>
      </c>
      <c r="D8" s="105" t="s">
        <v>41</v>
      </c>
      <c r="E8" s="98" t="s">
        <v>43</v>
      </c>
      <c r="F8" s="88"/>
      <c r="G8" s="73"/>
      <c r="H8" s="74"/>
      <c r="I8" s="72"/>
      <c r="J8" s="72"/>
      <c r="K8" s="72"/>
      <c r="L8" s="72"/>
      <c r="M8" s="72"/>
      <c r="N8" s="72"/>
      <c r="O8" s="72"/>
      <c r="P8" s="229" t="s">
        <v>44</v>
      </c>
      <c r="Q8" s="77">
        <f>COUNTIF(E6:E39,"ชมพู")</f>
        <v>4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80">
        <v>6980</v>
      </c>
      <c r="C9" s="76" t="s">
        <v>808</v>
      </c>
      <c r="D9" s="105" t="s">
        <v>41</v>
      </c>
      <c r="E9" s="98" t="s">
        <v>44</v>
      </c>
      <c r="F9" s="127"/>
      <c r="G9" s="128"/>
      <c r="H9" s="74"/>
      <c r="I9" s="72"/>
      <c r="J9" s="72"/>
      <c r="K9" s="72"/>
      <c r="L9" s="72"/>
      <c r="M9" s="72"/>
      <c r="N9" s="72"/>
      <c r="O9" s="72"/>
      <c r="P9" s="229" t="s">
        <v>42</v>
      </c>
      <c r="Q9" s="77">
        <f>COUNTIF(E6:E39,"ฟ้า")</f>
        <v>7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80">
        <v>6981</v>
      </c>
      <c r="C10" s="76" t="s">
        <v>809</v>
      </c>
      <c r="D10" s="105" t="s">
        <v>41</v>
      </c>
      <c r="E10" s="98" t="s">
        <v>42</v>
      </c>
      <c r="F10" s="88"/>
      <c r="G10" s="73"/>
      <c r="H10" s="74"/>
      <c r="I10" s="72"/>
      <c r="J10" s="72"/>
      <c r="K10" s="72"/>
      <c r="L10" s="72"/>
      <c r="M10" s="72"/>
      <c r="N10" s="72"/>
      <c r="O10" s="72"/>
      <c r="P10" s="229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80">
        <v>6982</v>
      </c>
      <c r="C11" s="76" t="s">
        <v>810</v>
      </c>
      <c r="D11" s="105" t="s">
        <v>41</v>
      </c>
      <c r="E11" s="98" t="s">
        <v>45</v>
      </c>
      <c r="F11" s="88"/>
      <c r="G11" s="73"/>
      <c r="H11" s="74"/>
      <c r="I11" s="72"/>
      <c r="J11" s="72"/>
      <c r="K11" s="72"/>
      <c r="L11" s="72"/>
      <c r="M11" s="72"/>
      <c r="N11" s="72"/>
      <c r="O11" s="72"/>
      <c r="P11" s="229" t="s">
        <v>172</v>
      </c>
      <c r="Q11" s="77">
        <f>COUNTIF(D6:D45,"คณิตศาสตร์")</f>
        <v>10</v>
      </c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80">
        <v>6983</v>
      </c>
      <c r="C12" s="76" t="s">
        <v>811</v>
      </c>
      <c r="D12" s="105" t="s">
        <v>41</v>
      </c>
      <c r="E12" s="98" t="s">
        <v>43</v>
      </c>
      <c r="F12" s="88"/>
      <c r="G12" s="73"/>
      <c r="H12" s="74"/>
      <c r="I12" s="72"/>
      <c r="J12" s="72"/>
      <c r="K12" s="72"/>
      <c r="L12" s="72"/>
      <c r="M12" s="72"/>
      <c r="N12" s="72"/>
      <c r="O12" s="72"/>
      <c r="P12" s="229" t="s">
        <v>37</v>
      </c>
      <c r="Q12" s="77">
        <f>COUNTIF(D6:D45,"ศิลปะ")</f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6985</v>
      </c>
      <c r="C13" s="76" t="s">
        <v>813</v>
      </c>
      <c r="D13" s="105" t="s">
        <v>41</v>
      </c>
      <c r="E13" s="98" t="s">
        <v>42</v>
      </c>
      <c r="F13" s="88"/>
      <c r="G13" s="73"/>
      <c r="H13" s="74"/>
      <c r="I13" s="72"/>
      <c r="J13" s="72"/>
      <c r="K13" s="72"/>
      <c r="L13" s="72"/>
      <c r="M13" s="72"/>
      <c r="N13" s="72"/>
      <c r="O13" s="72"/>
      <c r="P13" s="229" t="s">
        <v>40</v>
      </c>
      <c r="Q13" s="77">
        <f>COUNTIF(D6:D45,"นาฏศิลป์")</f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6986</v>
      </c>
      <c r="C14" s="76" t="s">
        <v>814</v>
      </c>
      <c r="D14" s="105" t="s">
        <v>39</v>
      </c>
      <c r="E14" s="98" t="s">
        <v>45</v>
      </c>
      <c r="F14" s="88"/>
      <c r="G14" s="73"/>
      <c r="H14" s="74"/>
      <c r="I14" s="72"/>
      <c r="J14" s="72"/>
      <c r="K14" s="72"/>
      <c r="L14" s="72"/>
      <c r="M14" s="72"/>
      <c r="N14" s="72"/>
      <c r="O14" s="72"/>
      <c r="P14" s="229" t="s">
        <v>38</v>
      </c>
      <c r="Q14" s="77">
        <f>COUNTIF(D6:D45,"ดนตรีไทย")</f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86"/>
      <c r="AC14" s="86"/>
      <c r="AD14" s="86"/>
    </row>
    <row r="15" spans="1:30" s="78" customFormat="1" ht="20.100000000000001" customHeight="1" x14ac:dyDescent="0.55000000000000004">
      <c r="A15" s="71">
        <v>10</v>
      </c>
      <c r="B15" s="71">
        <v>6987</v>
      </c>
      <c r="C15" s="76" t="s">
        <v>815</v>
      </c>
      <c r="D15" s="105" t="s">
        <v>39</v>
      </c>
      <c r="E15" s="98" t="s">
        <v>43</v>
      </c>
      <c r="F15" s="88"/>
      <c r="G15" s="73"/>
      <c r="H15" s="74"/>
      <c r="I15" s="72"/>
      <c r="J15" s="72"/>
      <c r="K15" s="72"/>
      <c r="L15" s="72"/>
      <c r="M15" s="72"/>
      <c r="N15" s="72"/>
      <c r="O15" s="72"/>
      <c r="P15" s="229" t="s">
        <v>39</v>
      </c>
      <c r="Q15" s="77">
        <f>COUNTIF(D6:D45,"เกษตรกรรม")</f>
        <v>7</v>
      </c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86"/>
      <c r="AC15" s="86"/>
      <c r="AD15" s="86"/>
    </row>
    <row r="16" spans="1:30" s="78" customFormat="1" ht="20.100000000000001" customHeight="1" x14ac:dyDescent="0.55000000000000004">
      <c r="A16" s="71">
        <v>11</v>
      </c>
      <c r="B16" s="71">
        <v>6988</v>
      </c>
      <c r="C16" s="76" t="s">
        <v>816</v>
      </c>
      <c r="D16" s="105" t="s">
        <v>39</v>
      </c>
      <c r="E16" s="98" t="s">
        <v>44</v>
      </c>
      <c r="F16" s="88"/>
      <c r="G16" s="73"/>
      <c r="H16" s="74"/>
      <c r="I16" s="72"/>
      <c r="J16" s="72"/>
      <c r="K16" s="72"/>
      <c r="L16" s="72"/>
      <c r="M16" s="72"/>
      <c r="N16" s="72"/>
      <c r="O16" s="72"/>
      <c r="P16" s="229" t="s">
        <v>41</v>
      </c>
      <c r="Q16" s="77">
        <f>COUNTIF(D6:D45,"คหกรรม")</f>
        <v>8</v>
      </c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86"/>
      <c r="AC16" s="86"/>
      <c r="AD16" s="86"/>
    </row>
    <row r="17" spans="1:30" s="78" customFormat="1" ht="20.100000000000001" customHeight="1" x14ac:dyDescent="0.55000000000000004">
      <c r="A17" s="71">
        <v>12</v>
      </c>
      <c r="B17" s="71">
        <v>6989</v>
      </c>
      <c r="C17" s="79" t="s">
        <v>817</v>
      </c>
      <c r="D17" s="105" t="s">
        <v>39</v>
      </c>
      <c r="E17" s="98" t="s">
        <v>42</v>
      </c>
      <c r="F17" s="88"/>
      <c r="G17" s="73"/>
      <c r="H17" s="74"/>
      <c r="I17" s="72"/>
      <c r="J17" s="72"/>
      <c r="K17" s="72"/>
      <c r="L17" s="72"/>
      <c r="M17" s="72"/>
      <c r="N17" s="72"/>
      <c r="O17" s="72"/>
      <c r="P17" s="229" t="s">
        <v>305</v>
      </c>
      <c r="Q17" s="77">
        <f>COUNTIF(D6:D45,"พลศึกษา")</f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86"/>
      <c r="AC17" s="86"/>
      <c r="AD17" s="86"/>
    </row>
    <row r="18" spans="1:30" s="78" customFormat="1" ht="20.100000000000001" customHeight="1" x14ac:dyDescent="0.55000000000000004">
      <c r="A18" s="71">
        <v>13</v>
      </c>
      <c r="B18" s="71">
        <v>6990</v>
      </c>
      <c r="C18" s="76" t="s">
        <v>818</v>
      </c>
      <c r="D18" s="105" t="s">
        <v>39</v>
      </c>
      <c r="E18" s="98" t="s">
        <v>45</v>
      </c>
      <c r="F18" s="88"/>
      <c r="G18" s="73"/>
      <c r="H18" s="74"/>
      <c r="I18" s="72"/>
      <c r="J18" s="72"/>
      <c r="K18" s="72"/>
      <c r="L18" s="72"/>
      <c r="M18" s="72"/>
      <c r="N18" s="72"/>
      <c r="O18" s="72"/>
      <c r="P18" s="229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20.100000000000001" customHeight="1" x14ac:dyDescent="0.55000000000000004">
      <c r="A19" s="71">
        <v>14</v>
      </c>
      <c r="B19" s="71">
        <v>6991</v>
      </c>
      <c r="C19" s="76" t="s">
        <v>819</v>
      </c>
      <c r="D19" s="105" t="s">
        <v>39</v>
      </c>
      <c r="E19" s="98" t="s">
        <v>43</v>
      </c>
      <c r="F19" s="88"/>
      <c r="G19" s="73"/>
      <c r="H19" s="74"/>
      <c r="I19" s="72"/>
      <c r="J19" s="72"/>
      <c r="K19" s="72"/>
      <c r="L19" s="72"/>
      <c r="M19" s="72"/>
      <c r="N19" s="72"/>
      <c r="O19" s="72"/>
      <c r="P19" s="229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86"/>
      <c r="AC19" s="86"/>
      <c r="AD19" s="86"/>
    </row>
    <row r="20" spans="1:30" s="78" customFormat="1" ht="20.100000000000001" customHeight="1" x14ac:dyDescent="0.55000000000000004">
      <c r="A20" s="71">
        <v>15</v>
      </c>
      <c r="B20" s="71">
        <v>6992</v>
      </c>
      <c r="C20" s="76" t="s">
        <v>820</v>
      </c>
      <c r="D20" s="105" t="s">
        <v>39</v>
      </c>
      <c r="E20" s="98" t="s">
        <v>44</v>
      </c>
      <c r="F20" s="88"/>
      <c r="G20" s="73"/>
      <c r="H20" s="74"/>
      <c r="I20" s="72"/>
      <c r="J20" s="72"/>
      <c r="K20" s="72"/>
      <c r="L20" s="72"/>
      <c r="M20" s="72"/>
      <c r="N20" s="72"/>
      <c r="O20" s="72"/>
      <c r="P20" s="229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20.100000000000001" customHeight="1" x14ac:dyDescent="0.55000000000000004">
      <c r="A21" s="71">
        <v>16</v>
      </c>
      <c r="B21" s="80">
        <v>6993</v>
      </c>
      <c r="C21" s="76" t="s">
        <v>821</v>
      </c>
      <c r="D21" s="105" t="s">
        <v>172</v>
      </c>
      <c r="E21" s="98" t="s">
        <v>42</v>
      </c>
      <c r="F21" s="88"/>
      <c r="G21" s="73"/>
      <c r="H21" s="74"/>
      <c r="I21" s="72"/>
      <c r="J21" s="72"/>
      <c r="K21" s="72"/>
      <c r="L21" s="72"/>
      <c r="M21" s="72"/>
      <c r="N21" s="72"/>
      <c r="O21" s="72"/>
      <c r="P21" s="229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>
        <v>6994</v>
      </c>
      <c r="C22" s="76" t="s">
        <v>822</v>
      </c>
      <c r="D22" s="105" t="s">
        <v>172</v>
      </c>
      <c r="E22" s="98" t="s">
        <v>45</v>
      </c>
      <c r="F22" s="88"/>
      <c r="G22" s="73"/>
      <c r="H22" s="74"/>
      <c r="I22" s="72"/>
      <c r="J22" s="72"/>
      <c r="K22" s="72"/>
      <c r="L22" s="72"/>
      <c r="M22" s="72"/>
      <c r="N22" s="72"/>
      <c r="O22" s="72"/>
      <c r="P22" s="229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>
        <v>6995</v>
      </c>
      <c r="C23" s="76" t="s">
        <v>823</v>
      </c>
      <c r="D23" s="105" t="s">
        <v>172</v>
      </c>
      <c r="E23" s="98" t="s">
        <v>43</v>
      </c>
      <c r="F23" s="88"/>
      <c r="G23" s="73"/>
      <c r="H23" s="74"/>
      <c r="I23" s="72"/>
      <c r="J23" s="72"/>
      <c r="K23" s="72"/>
      <c r="L23" s="72"/>
      <c r="M23" s="72"/>
      <c r="N23" s="72"/>
      <c r="O23" s="72"/>
      <c r="P23" s="229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71">
        <v>6996</v>
      </c>
      <c r="C24" s="76" t="s">
        <v>824</v>
      </c>
      <c r="D24" s="105" t="s">
        <v>172</v>
      </c>
      <c r="E24" s="98" t="s">
        <v>44</v>
      </c>
      <c r="F24" s="95"/>
      <c r="G24" s="76"/>
      <c r="H24" s="72"/>
      <c r="I24" s="72"/>
      <c r="J24" s="72"/>
      <c r="K24" s="72"/>
      <c r="L24" s="72"/>
      <c r="M24" s="72"/>
      <c r="N24" s="72"/>
      <c r="O24" s="72"/>
      <c r="P24" s="229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71">
        <v>6997</v>
      </c>
      <c r="C25" s="72" t="s">
        <v>825</v>
      </c>
      <c r="D25" s="105" t="s">
        <v>172</v>
      </c>
      <c r="E25" s="98" t="s">
        <v>42</v>
      </c>
      <c r="F25" s="95"/>
      <c r="G25" s="76"/>
      <c r="H25" s="72"/>
      <c r="I25" s="72"/>
      <c r="J25" s="72"/>
      <c r="K25" s="72"/>
      <c r="L25" s="72"/>
      <c r="M25" s="72"/>
      <c r="N25" s="72"/>
      <c r="O25" s="72"/>
      <c r="P25" s="229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71">
        <v>6998</v>
      </c>
      <c r="C26" s="72" t="s">
        <v>826</v>
      </c>
      <c r="D26" s="100" t="s">
        <v>172</v>
      </c>
      <c r="E26" s="98" t="s">
        <v>45</v>
      </c>
      <c r="F26" s="95"/>
      <c r="G26" s="76"/>
      <c r="H26" s="72"/>
      <c r="I26" s="72"/>
      <c r="J26" s="72"/>
      <c r="K26" s="72"/>
      <c r="L26" s="72"/>
      <c r="M26" s="72"/>
      <c r="N26" s="72"/>
      <c r="O26" s="72"/>
      <c r="P26" s="229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71">
        <v>6999</v>
      </c>
      <c r="C27" s="72" t="s">
        <v>827</v>
      </c>
      <c r="D27" s="105" t="s">
        <v>172</v>
      </c>
      <c r="E27" s="98" t="s">
        <v>43</v>
      </c>
      <c r="F27" s="95"/>
      <c r="G27" s="76"/>
      <c r="H27" s="72"/>
      <c r="I27" s="72"/>
      <c r="J27" s="72"/>
      <c r="K27" s="72"/>
      <c r="L27" s="72"/>
      <c r="M27" s="72"/>
      <c r="N27" s="72"/>
      <c r="O27" s="72"/>
      <c r="P27" s="229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71">
        <v>7001</v>
      </c>
      <c r="C28" s="72" t="s">
        <v>829</v>
      </c>
      <c r="D28" s="103" t="s">
        <v>172</v>
      </c>
      <c r="E28" s="98" t="s">
        <v>42</v>
      </c>
      <c r="F28" s="89"/>
      <c r="G28" s="72"/>
      <c r="H28" s="72"/>
      <c r="I28" s="72"/>
      <c r="J28" s="72"/>
      <c r="K28" s="72"/>
      <c r="L28" s="72"/>
      <c r="M28" s="72"/>
      <c r="N28" s="72"/>
      <c r="O28" s="72"/>
      <c r="P28" s="229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71">
        <v>7002</v>
      </c>
      <c r="C29" s="72" t="s">
        <v>830</v>
      </c>
      <c r="D29" s="103" t="s">
        <v>172</v>
      </c>
      <c r="E29" s="98" t="s">
        <v>45</v>
      </c>
      <c r="F29" s="89"/>
      <c r="G29" s="72"/>
      <c r="H29" s="72"/>
      <c r="I29" s="72"/>
      <c r="J29" s="72"/>
      <c r="K29" s="72"/>
      <c r="L29" s="72"/>
      <c r="M29" s="72"/>
      <c r="N29" s="72"/>
      <c r="O29" s="72"/>
      <c r="P29" s="229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71">
        <v>7003</v>
      </c>
      <c r="C30" s="72" t="s">
        <v>831</v>
      </c>
      <c r="D30" s="103" t="s">
        <v>172</v>
      </c>
      <c r="E30" s="98" t="s">
        <v>43</v>
      </c>
      <c r="F30" s="89"/>
      <c r="G30" s="72"/>
      <c r="H30" s="72"/>
      <c r="I30" s="72"/>
      <c r="J30" s="72"/>
      <c r="K30" s="72"/>
      <c r="L30" s="72"/>
      <c r="M30" s="72"/>
      <c r="N30" s="72"/>
      <c r="O30" s="72"/>
      <c r="P30" s="229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71"/>
      <c r="C31" s="72"/>
      <c r="D31" s="105"/>
      <c r="E31" s="98"/>
      <c r="F31" s="89"/>
      <c r="G31" s="72"/>
      <c r="H31" s="72"/>
      <c r="I31" s="72"/>
      <c r="J31" s="72"/>
      <c r="K31" s="72"/>
      <c r="L31" s="72"/>
      <c r="M31" s="72"/>
      <c r="N31" s="72"/>
      <c r="O31" s="72"/>
      <c r="P31" s="229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71"/>
      <c r="C32" s="72"/>
      <c r="D32" s="105"/>
      <c r="E32" s="98"/>
      <c r="F32" s="89"/>
      <c r="G32" s="72"/>
      <c r="H32" s="72"/>
      <c r="I32" s="72"/>
      <c r="J32" s="72"/>
      <c r="K32" s="72"/>
      <c r="L32" s="72"/>
      <c r="M32" s="72"/>
      <c r="N32" s="72"/>
      <c r="O32" s="72"/>
      <c r="P32" s="229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>
        <v>28</v>
      </c>
      <c r="B33" s="4"/>
      <c r="C33" s="113"/>
      <c r="D33" s="105"/>
      <c r="E33" s="98"/>
      <c r="F33" s="89"/>
      <c r="G33" s="72"/>
      <c r="H33" s="72"/>
      <c r="I33" s="72"/>
      <c r="J33" s="72"/>
      <c r="K33" s="72"/>
      <c r="L33" s="72"/>
      <c r="M33" s="72"/>
      <c r="N33" s="72"/>
      <c r="O33" s="72"/>
      <c r="P33" s="229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>
        <v>29</v>
      </c>
      <c r="B34" s="71"/>
      <c r="C34" s="72"/>
      <c r="D34" s="105"/>
      <c r="E34" s="98"/>
      <c r="F34" s="89"/>
      <c r="G34" s="72"/>
      <c r="H34" s="72"/>
      <c r="I34" s="72"/>
      <c r="J34" s="72"/>
      <c r="K34" s="72"/>
      <c r="L34" s="72"/>
      <c r="M34" s="72"/>
      <c r="N34" s="72"/>
      <c r="O34" s="72"/>
      <c r="P34" s="229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>
        <v>30</v>
      </c>
      <c r="B35" s="71"/>
      <c r="C35" s="72"/>
      <c r="D35" s="98"/>
      <c r="E35" s="98"/>
      <c r="F35" s="89"/>
      <c r="G35" s="72"/>
      <c r="H35" s="72"/>
      <c r="I35" s="72"/>
      <c r="J35" s="72"/>
      <c r="K35" s="72"/>
      <c r="L35" s="72"/>
      <c r="M35" s="72"/>
      <c r="N35" s="72"/>
      <c r="O35" s="72"/>
      <c r="P35" s="229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7"/>
      <c r="B36" s="77"/>
      <c r="D36" s="144"/>
      <c r="E36" s="101"/>
      <c r="F36" s="90"/>
      <c r="P36" s="229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7"/>
      <c r="B37" s="77"/>
      <c r="D37" s="144"/>
      <c r="E37" s="101"/>
      <c r="F37" s="90"/>
      <c r="P37" s="229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7"/>
      <c r="B38" s="77"/>
      <c r="D38" s="144"/>
      <c r="E38" s="101"/>
      <c r="P38" s="229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7"/>
      <c r="B39" s="77"/>
      <c r="D39" s="144"/>
      <c r="E39" s="101"/>
      <c r="P39" s="229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20.100000000000001" customHeight="1" x14ac:dyDescent="0.55000000000000004">
      <c r="A40" s="77"/>
      <c r="B40" s="77"/>
      <c r="D40" s="144"/>
      <c r="E40" s="101"/>
      <c r="P40" s="229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20.100000000000001" customHeight="1" x14ac:dyDescent="0.55000000000000004">
      <c r="A41" s="77"/>
      <c r="B41" s="77"/>
      <c r="D41" s="144"/>
      <c r="E41" s="101"/>
      <c r="P41" s="229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s="78" customFormat="1" ht="20.100000000000001" customHeight="1" x14ac:dyDescent="0.55000000000000004">
      <c r="A42" s="77"/>
      <c r="B42" s="77"/>
      <c r="D42" s="144"/>
      <c r="E42" s="101"/>
      <c r="P42" s="229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s="78" customFormat="1" ht="17.850000000000001" customHeight="1" x14ac:dyDescent="0.55000000000000004">
      <c r="A43" s="77"/>
      <c r="B43" s="77"/>
      <c r="D43" s="144"/>
      <c r="E43" s="101"/>
      <c r="P43" s="229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86"/>
      <c r="AC43" s="86"/>
      <c r="AD43" s="86"/>
    </row>
    <row r="44" spans="1:30" s="78" customFormat="1" ht="17.850000000000001" customHeight="1" x14ac:dyDescent="0.55000000000000004">
      <c r="A44" s="77"/>
      <c r="B44" s="77"/>
      <c r="D44" s="144"/>
      <c r="E44" s="101"/>
      <c r="P44" s="229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86"/>
      <c r="AC44" s="86"/>
      <c r="AD44" s="86"/>
    </row>
    <row r="45" spans="1:30" s="78" customFormat="1" ht="17.850000000000001" customHeight="1" x14ac:dyDescent="0.55000000000000004">
      <c r="A45" s="77"/>
      <c r="B45" s="77"/>
      <c r="D45" s="144"/>
      <c r="E45" s="101"/>
      <c r="P45" s="229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86"/>
      <c r="AC45" s="86"/>
      <c r="AD45" s="86"/>
    </row>
    <row r="46" spans="1:30" ht="17.850000000000001" customHeight="1" x14ac:dyDescent="0.55000000000000004">
      <c r="D46" s="145"/>
      <c r="E46" s="102"/>
    </row>
    <row r="51" spans="1:30" s="78" customFormat="1" ht="20.100000000000001" customHeight="1" x14ac:dyDescent="0.55000000000000004">
      <c r="A51" s="77"/>
      <c r="B51" s="77"/>
      <c r="D51" s="144"/>
      <c r="E51" s="101"/>
      <c r="F51" s="90"/>
      <c r="P51" s="229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86"/>
      <c r="AC51" s="86"/>
      <c r="AD51" s="86"/>
    </row>
    <row r="52" spans="1:30" s="78" customFormat="1" ht="20.100000000000001" customHeight="1" x14ac:dyDescent="0.55000000000000004">
      <c r="A52" s="77"/>
      <c r="B52" s="85">
        <v>6831</v>
      </c>
      <c r="C52" s="84" t="s">
        <v>581</v>
      </c>
      <c r="D52" s="149" t="s">
        <v>39</v>
      </c>
      <c r="E52" s="149" t="s">
        <v>44</v>
      </c>
      <c r="F52" s="90" t="s">
        <v>724</v>
      </c>
      <c r="P52" s="229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86"/>
      <c r="AC52" s="86"/>
      <c r="AD52" s="86"/>
    </row>
    <row r="53" spans="1:30" ht="17.850000000000001" customHeight="1" x14ac:dyDescent="0.55000000000000004">
      <c r="B53" s="71">
        <v>7000</v>
      </c>
      <c r="C53" s="72" t="s">
        <v>828</v>
      </c>
      <c r="D53" s="103" t="s">
        <v>172</v>
      </c>
      <c r="E53" s="98" t="s">
        <v>44</v>
      </c>
    </row>
    <row r="54" spans="1:30" ht="17.850000000000001" customHeight="1" x14ac:dyDescent="0.55000000000000004">
      <c r="B54" s="80">
        <v>6984</v>
      </c>
      <c r="C54" s="76" t="s">
        <v>812</v>
      </c>
      <c r="D54" s="105" t="s">
        <v>41</v>
      </c>
      <c r="E54" s="98" t="s">
        <v>44</v>
      </c>
    </row>
  </sheetData>
  <sortState xmlns:xlrd2="http://schemas.microsoft.com/office/spreadsheetml/2017/richdata2" ref="B6:E32">
    <sortCondition ref="B6:B32"/>
  </sortState>
  <mergeCells count="9">
    <mergeCell ref="T3:W3"/>
    <mergeCell ref="X3:AA3"/>
    <mergeCell ref="A1:O1"/>
    <mergeCell ref="A2:O2"/>
    <mergeCell ref="I4:J4"/>
    <mergeCell ref="L4:M4"/>
    <mergeCell ref="A3:O3"/>
    <mergeCell ref="P3:S3"/>
    <mergeCell ref="A4:F4"/>
  </mergeCells>
  <pageMargins left="0.51181102362204722" right="0.19685039370078741" top="0.39370078740157483" bottom="0.11811023622047245" header="0" footer="0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D51"/>
  <sheetViews>
    <sheetView view="pageBreakPreview" topLeftCell="A25" zoomScaleNormal="100" zoomScaleSheetLayoutView="100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16" width="5.625" style="69" customWidth="1"/>
    <col min="17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858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227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7" t="s">
        <v>167</v>
      </c>
      <c r="B4" s="377"/>
      <c r="C4" s="377"/>
      <c r="D4" s="377"/>
      <c r="E4" s="377"/>
      <c r="F4" s="377"/>
      <c r="G4" s="11"/>
      <c r="H4" s="11"/>
      <c r="I4" s="375" t="s">
        <v>3</v>
      </c>
      <c r="J4" s="375"/>
      <c r="K4" s="10">
        <f>AB4</f>
        <v>15</v>
      </c>
      <c r="L4" s="375" t="s">
        <v>35</v>
      </c>
      <c r="M4" s="375"/>
      <c r="N4" s="10">
        <f>AC4</f>
        <v>12</v>
      </c>
      <c r="O4" s="92" t="s">
        <v>2</v>
      </c>
      <c r="P4" s="3">
        <v>5</v>
      </c>
      <c r="Q4" s="3">
        <v>4</v>
      </c>
      <c r="R4" s="3">
        <v>3</v>
      </c>
      <c r="S4" s="3">
        <v>3</v>
      </c>
      <c r="T4" s="3">
        <v>3</v>
      </c>
      <c r="U4" s="3">
        <v>3</v>
      </c>
      <c r="V4" s="3">
        <v>3</v>
      </c>
      <c r="W4" s="3">
        <v>3</v>
      </c>
      <c r="X4" s="3">
        <f>P4+T4</f>
        <v>8</v>
      </c>
      <c r="Y4" s="3">
        <f>Q4+U4</f>
        <v>7</v>
      </c>
      <c r="Z4" s="3">
        <f>R4+V4</f>
        <v>6</v>
      </c>
      <c r="AA4" s="3">
        <f>S4+W4</f>
        <v>6</v>
      </c>
      <c r="AB4" s="16">
        <f>P4+Q4+R4+S4</f>
        <v>15</v>
      </c>
      <c r="AC4" s="16">
        <f>T4+U4+V4+W4</f>
        <v>12</v>
      </c>
      <c r="AD4" s="16">
        <f>X4+Y4+Z4+AA4</f>
        <v>27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228"/>
      <c r="X5" s="86">
        <f>COUNTIF(E6:O37,"เหลือง")</f>
        <v>8</v>
      </c>
      <c r="Y5" s="86">
        <f>COUNTIF(E6:O37,"เขียว")</f>
        <v>7</v>
      </c>
      <c r="Z5" s="86">
        <f>COUNTIF(E6:O37,"ชมพู")</f>
        <v>6</v>
      </c>
      <c r="AA5" s="86">
        <f>COUNTIF(E6:O37,"ฟ้า")</f>
        <v>6</v>
      </c>
    </row>
    <row r="6" spans="1:30" s="78" customFormat="1" ht="20.100000000000001" customHeight="1" x14ac:dyDescent="0.55000000000000004">
      <c r="A6" s="71">
        <v>1</v>
      </c>
      <c r="B6" s="80">
        <v>7004</v>
      </c>
      <c r="C6" s="76" t="s">
        <v>832</v>
      </c>
      <c r="D6" s="105" t="s">
        <v>40</v>
      </c>
      <c r="E6" s="98" t="s">
        <v>44</v>
      </c>
      <c r="F6" s="88"/>
      <c r="G6" s="73"/>
      <c r="H6" s="73"/>
      <c r="I6" s="72"/>
      <c r="J6" s="72"/>
      <c r="K6" s="72"/>
      <c r="L6" s="72"/>
      <c r="M6" s="72"/>
      <c r="N6" s="72"/>
      <c r="O6" s="72"/>
      <c r="P6" s="229" t="s">
        <v>45</v>
      </c>
      <c r="Q6" s="77">
        <f>COUNTIF(E6:E37,"เหลือง")</f>
        <v>8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80">
        <v>7005</v>
      </c>
      <c r="C7" s="76" t="s">
        <v>833</v>
      </c>
      <c r="D7" s="105" t="s">
        <v>40</v>
      </c>
      <c r="E7" s="98" t="s">
        <v>42</v>
      </c>
      <c r="F7" s="88"/>
      <c r="G7" s="73"/>
      <c r="H7" s="73"/>
      <c r="I7" s="72"/>
      <c r="J7" s="72"/>
      <c r="K7" s="72"/>
      <c r="L7" s="72"/>
      <c r="M7" s="72"/>
      <c r="N7" s="72"/>
      <c r="O7" s="72"/>
      <c r="P7" s="229" t="s">
        <v>43</v>
      </c>
      <c r="Q7" s="77">
        <f>COUNTIF(E6:E37,"เขียว")</f>
        <v>7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80">
        <v>7006</v>
      </c>
      <c r="C8" s="76" t="s">
        <v>834</v>
      </c>
      <c r="D8" s="105" t="s">
        <v>40</v>
      </c>
      <c r="E8" s="98" t="s">
        <v>45</v>
      </c>
      <c r="F8" s="88"/>
      <c r="G8" s="73"/>
      <c r="H8" s="73"/>
      <c r="I8" s="72"/>
      <c r="J8" s="72"/>
      <c r="K8" s="72"/>
      <c r="L8" s="72"/>
      <c r="M8" s="72"/>
      <c r="N8" s="72"/>
      <c r="O8" s="72"/>
      <c r="P8" s="229" t="s">
        <v>44</v>
      </c>
      <c r="Q8" s="77">
        <f>COUNTIF(E6:E37,"ชมพู")</f>
        <v>6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80">
        <v>7007</v>
      </c>
      <c r="C9" s="76" t="s">
        <v>835</v>
      </c>
      <c r="D9" s="105" t="s">
        <v>40</v>
      </c>
      <c r="E9" s="98" t="s">
        <v>43</v>
      </c>
      <c r="F9" s="88"/>
      <c r="G9" s="73"/>
      <c r="H9" s="73"/>
      <c r="I9" s="72"/>
      <c r="J9" s="72"/>
      <c r="K9" s="72"/>
      <c r="L9" s="72"/>
      <c r="M9" s="72"/>
      <c r="N9" s="72"/>
      <c r="O9" s="72"/>
      <c r="P9" s="229" t="s">
        <v>42</v>
      </c>
      <c r="Q9" s="77">
        <f>COUNTIF(E6:E37,"ฟ้า")</f>
        <v>6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80">
        <v>7008</v>
      </c>
      <c r="C10" s="76" t="s">
        <v>836</v>
      </c>
      <c r="D10" s="105" t="s">
        <v>40</v>
      </c>
      <c r="E10" s="98" t="s">
        <v>44</v>
      </c>
      <c r="F10" s="88"/>
      <c r="G10" s="73"/>
      <c r="H10" s="73"/>
      <c r="I10" s="72"/>
      <c r="J10" s="72"/>
      <c r="K10" s="72"/>
      <c r="L10" s="72"/>
      <c r="M10" s="72"/>
      <c r="N10" s="72"/>
      <c r="O10" s="72"/>
      <c r="P10" s="229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80">
        <v>7009</v>
      </c>
      <c r="C11" s="76" t="s">
        <v>837</v>
      </c>
      <c r="D11" s="105" t="s">
        <v>40</v>
      </c>
      <c r="E11" s="98" t="s">
        <v>42</v>
      </c>
      <c r="F11" s="88"/>
      <c r="G11" s="73"/>
      <c r="H11" s="73"/>
      <c r="I11" s="72"/>
      <c r="J11" s="72"/>
      <c r="K11" s="72"/>
      <c r="L11" s="72"/>
      <c r="M11" s="72"/>
      <c r="N11" s="72"/>
      <c r="O11" s="72"/>
      <c r="P11" s="229" t="s">
        <v>172</v>
      </c>
      <c r="Q11" s="77">
        <f>COUNTIF(D6:D45,"คณิตศาสตร์")</f>
        <v>0</v>
      </c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80">
        <v>7010</v>
      </c>
      <c r="C12" s="76" t="s">
        <v>838</v>
      </c>
      <c r="D12" s="100" t="s">
        <v>40</v>
      </c>
      <c r="E12" s="98" t="s">
        <v>45</v>
      </c>
      <c r="F12" s="88"/>
      <c r="G12" s="73"/>
      <c r="H12" s="73"/>
      <c r="I12" s="72"/>
      <c r="J12" s="72"/>
      <c r="K12" s="72"/>
      <c r="L12" s="72"/>
      <c r="M12" s="72"/>
      <c r="N12" s="72"/>
      <c r="O12" s="72"/>
      <c r="P12" s="229" t="s">
        <v>37</v>
      </c>
      <c r="Q12" s="77">
        <f>COUNTIF(D6:D45,"ศิลปะ")</f>
        <v>9</v>
      </c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80">
        <v>7011</v>
      </c>
      <c r="C13" s="76" t="s">
        <v>839</v>
      </c>
      <c r="D13" s="105" t="s">
        <v>37</v>
      </c>
      <c r="E13" s="98" t="s">
        <v>43</v>
      </c>
      <c r="F13" s="88"/>
      <c r="G13" s="73"/>
      <c r="H13" s="73"/>
      <c r="I13" s="72"/>
      <c r="J13" s="72"/>
      <c r="K13" s="72"/>
      <c r="L13" s="72"/>
      <c r="M13" s="72"/>
      <c r="N13" s="72"/>
      <c r="O13" s="72"/>
      <c r="P13" s="229" t="s">
        <v>40</v>
      </c>
      <c r="Q13" s="77">
        <f>COUNTIF(D6:D45,"นาฏศิลป์")</f>
        <v>9</v>
      </c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80">
        <v>7012</v>
      </c>
      <c r="C14" s="76" t="s">
        <v>840</v>
      </c>
      <c r="D14" s="105" t="s">
        <v>40</v>
      </c>
      <c r="E14" s="98" t="s">
        <v>42</v>
      </c>
      <c r="F14" s="95"/>
      <c r="G14" s="76"/>
      <c r="H14" s="76"/>
      <c r="I14" s="72"/>
      <c r="J14" s="72"/>
      <c r="K14" s="72"/>
      <c r="L14" s="72"/>
      <c r="M14" s="72"/>
      <c r="N14" s="72"/>
      <c r="O14" s="72"/>
      <c r="P14" s="229" t="s">
        <v>38</v>
      </c>
      <c r="Q14" s="77">
        <f>COUNTIF(D6:D45,"ดนตรีไทย")</f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86"/>
      <c r="AC14" s="86"/>
      <c r="AD14" s="86"/>
    </row>
    <row r="15" spans="1:30" s="78" customFormat="1" ht="20.100000000000001" customHeight="1" x14ac:dyDescent="0.55000000000000004">
      <c r="A15" s="71">
        <v>10</v>
      </c>
      <c r="B15" s="80">
        <v>7013</v>
      </c>
      <c r="C15" s="76" t="s">
        <v>841</v>
      </c>
      <c r="D15" s="105" t="s">
        <v>39</v>
      </c>
      <c r="E15" s="98" t="s">
        <v>43</v>
      </c>
      <c r="F15" s="88"/>
      <c r="G15" s="73"/>
      <c r="H15" s="73"/>
      <c r="I15" s="72"/>
      <c r="J15" s="72"/>
      <c r="K15" s="72"/>
      <c r="L15" s="72"/>
      <c r="M15" s="72"/>
      <c r="N15" s="72"/>
      <c r="O15" s="72"/>
      <c r="P15" s="229" t="s">
        <v>39</v>
      </c>
      <c r="Q15" s="77">
        <f>COUNTIF(D6:D45,"เกษตรกรรม")</f>
        <v>10</v>
      </c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86"/>
      <c r="AC15" s="86"/>
      <c r="AD15" s="86"/>
    </row>
    <row r="16" spans="1:30" s="78" customFormat="1" ht="20.100000000000001" customHeight="1" x14ac:dyDescent="0.55000000000000004">
      <c r="A16" s="71">
        <v>11</v>
      </c>
      <c r="B16" s="80">
        <v>7014</v>
      </c>
      <c r="C16" s="76" t="s">
        <v>842</v>
      </c>
      <c r="D16" s="105" t="s">
        <v>39</v>
      </c>
      <c r="E16" s="98" t="s">
        <v>45</v>
      </c>
      <c r="F16" s="88"/>
      <c r="G16" s="73"/>
      <c r="H16" s="73"/>
      <c r="I16" s="72"/>
      <c r="J16" s="72"/>
      <c r="K16" s="72"/>
      <c r="L16" s="72"/>
      <c r="M16" s="72"/>
      <c r="N16" s="72"/>
      <c r="O16" s="72"/>
      <c r="P16" s="229" t="s">
        <v>41</v>
      </c>
      <c r="Q16" s="77">
        <f>COUNTIF(D6:D45,"คหกรรม")</f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86"/>
      <c r="AC16" s="86"/>
      <c r="AD16" s="86"/>
    </row>
    <row r="17" spans="1:30" s="78" customFormat="1" ht="20.100000000000001" customHeight="1" x14ac:dyDescent="0.55000000000000004">
      <c r="A17" s="71">
        <v>12</v>
      </c>
      <c r="B17" s="80">
        <v>7015</v>
      </c>
      <c r="C17" s="76" t="s">
        <v>843</v>
      </c>
      <c r="D17" s="105" t="s">
        <v>39</v>
      </c>
      <c r="E17" s="98" t="s">
        <v>43</v>
      </c>
      <c r="F17" s="88"/>
      <c r="G17" s="73"/>
      <c r="H17" s="73"/>
      <c r="I17" s="72"/>
      <c r="J17" s="72"/>
      <c r="K17" s="72"/>
      <c r="L17" s="72"/>
      <c r="M17" s="72"/>
      <c r="N17" s="72"/>
      <c r="O17" s="72"/>
      <c r="P17" s="229" t="s">
        <v>305</v>
      </c>
      <c r="Q17" s="77">
        <f>COUNTIF(D6:D45,"พลศึกษา")</f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86"/>
      <c r="AC17" s="86"/>
      <c r="AD17" s="86"/>
    </row>
    <row r="18" spans="1:30" s="78" customFormat="1" ht="20.100000000000001" customHeight="1" x14ac:dyDescent="0.55000000000000004">
      <c r="A18" s="71">
        <v>13</v>
      </c>
      <c r="B18" s="80">
        <v>7016</v>
      </c>
      <c r="C18" s="76" t="s">
        <v>844</v>
      </c>
      <c r="D18" s="105" t="s">
        <v>39</v>
      </c>
      <c r="E18" s="98" t="s">
        <v>44</v>
      </c>
      <c r="F18" s="88"/>
      <c r="G18" s="73"/>
      <c r="H18" s="73"/>
      <c r="I18" s="72"/>
      <c r="J18" s="72"/>
      <c r="K18" s="72"/>
      <c r="L18" s="72"/>
      <c r="M18" s="72"/>
      <c r="N18" s="72"/>
      <c r="O18" s="72"/>
      <c r="P18" s="229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20.100000000000001" customHeight="1" x14ac:dyDescent="0.55000000000000004">
      <c r="A19" s="71">
        <v>14</v>
      </c>
      <c r="B19" s="80">
        <v>7017</v>
      </c>
      <c r="C19" s="76" t="s">
        <v>845</v>
      </c>
      <c r="D19" s="105" t="s">
        <v>39</v>
      </c>
      <c r="E19" s="98" t="s">
        <v>42</v>
      </c>
      <c r="F19" s="88"/>
      <c r="G19" s="73"/>
      <c r="H19" s="73"/>
      <c r="I19" s="72"/>
      <c r="J19" s="72"/>
      <c r="K19" s="72"/>
      <c r="L19" s="72"/>
      <c r="M19" s="72"/>
      <c r="N19" s="72"/>
      <c r="O19" s="72"/>
      <c r="P19" s="229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86"/>
      <c r="AC19" s="86"/>
      <c r="AD19" s="86"/>
    </row>
    <row r="20" spans="1:30" s="78" customFormat="1" ht="20.100000000000001" customHeight="1" x14ac:dyDescent="0.55000000000000004">
      <c r="A20" s="71">
        <v>15</v>
      </c>
      <c r="B20" s="80">
        <v>7018</v>
      </c>
      <c r="C20" s="76" t="s">
        <v>846</v>
      </c>
      <c r="D20" s="105" t="s">
        <v>39</v>
      </c>
      <c r="E20" s="98" t="s">
        <v>45</v>
      </c>
      <c r="F20" s="88"/>
      <c r="G20" s="73"/>
      <c r="H20" s="73"/>
      <c r="I20" s="72"/>
      <c r="J20" s="72"/>
      <c r="K20" s="72"/>
      <c r="L20" s="72"/>
      <c r="M20" s="72"/>
      <c r="N20" s="72"/>
      <c r="O20" s="72"/>
      <c r="P20" s="229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20.100000000000001" customHeight="1" x14ac:dyDescent="0.55000000000000004">
      <c r="A21" s="71">
        <v>16</v>
      </c>
      <c r="B21" s="80">
        <v>7019</v>
      </c>
      <c r="C21" s="76" t="s">
        <v>925</v>
      </c>
      <c r="D21" s="105" t="s">
        <v>39</v>
      </c>
      <c r="E21" s="98" t="s">
        <v>43</v>
      </c>
      <c r="F21" s="88"/>
      <c r="G21" s="73"/>
      <c r="H21" s="73"/>
      <c r="I21" s="72"/>
      <c r="J21" s="72"/>
      <c r="K21" s="72"/>
      <c r="L21" s="72"/>
      <c r="M21" s="72"/>
      <c r="N21" s="72"/>
      <c r="O21" s="72"/>
      <c r="P21" s="229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80">
        <v>7020</v>
      </c>
      <c r="C22" s="76" t="s">
        <v>848</v>
      </c>
      <c r="D22" s="105" t="s">
        <v>39</v>
      </c>
      <c r="E22" s="98" t="s">
        <v>44</v>
      </c>
      <c r="F22" s="88"/>
      <c r="G22" s="73"/>
      <c r="H22" s="73"/>
      <c r="I22" s="72"/>
      <c r="J22" s="72"/>
      <c r="K22" s="72"/>
      <c r="L22" s="72"/>
      <c r="M22" s="72"/>
      <c r="N22" s="72"/>
      <c r="O22" s="72"/>
      <c r="P22" s="229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80">
        <v>7021</v>
      </c>
      <c r="C23" s="76" t="s">
        <v>849</v>
      </c>
      <c r="D23" s="105" t="s">
        <v>37</v>
      </c>
      <c r="E23" s="98" t="s">
        <v>44</v>
      </c>
      <c r="F23" s="88"/>
      <c r="G23" s="73"/>
      <c r="H23" s="73"/>
      <c r="I23" s="72"/>
      <c r="J23" s="72"/>
      <c r="K23" s="72"/>
      <c r="L23" s="72"/>
      <c r="M23" s="72"/>
      <c r="N23" s="72"/>
      <c r="O23" s="72"/>
      <c r="P23" s="229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80">
        <v>7022</v>
      </c>
      <c r="C24" s="79" t="s">
        <v>850</v>
      </c>
      <c r="D24" s="105" t="s">
        <v>37</v>
      </c>
      <c r="E24" s="98" t="s">
        <v>45</v>
      </c>
      <c r="F24" s="88"/>
      <c r="G24" s="73"/>
      <c r="H24" s="73"/>
      <c r="I24" s="72"/>
      <c r="J24" s="72"/>
      <c r="K24" s="72"/>
      <c r="L24" s="72"/>
      <c r="M24" s="72"/>
      <c r="N24" s="72"/>
      <c r="O24" s="72"/>
      <c r="P24" s="229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80">
        <v>7023</v>
      </c>
      <c r="C25" s="79" t="s">
        <v>851</v>
      </c>
      <c r="D25" s="105" t="s">
        <v>37</v>
      </c>
      <c r="E25" s="98" t="s">
        <v>43</v>
      </c>
      <c r="F25" s="88"/>
      <c r="G25" s="73"/>
      <c r="H25" s="73"/>
      <c r="I25" s="72"/>
      <c r="J25" s="72"/>
      <c r="K25" s="72"/>
      <c r="L25" s="72"/>
      <c r="M25" s="72"/>
      <c r="N25" s="72"/>
      <c r="O25" s="72"/>
      <c r="P25" s="229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80">
        <v>7024</v>
      </c>
      <c r="C26" s="76" t="s">
        <v>852</v>
      </c>
      <c r="D26" s="105" t="s">
        <v>37</v>
      </c>
      <c r="E26" s="98" t="s">
        <v>44</v>
      </c>
      <c r="F26" s="88"/>
      <c r="G26" s="73"/>
      <c r="H26" s="73"/>
      <c r="I26" s="72"/>
      <c r="J26" s="72"/>
      <c r="K26" s="72"/>
      <c r="L26" s="72"/>
      <c r="M26" s="72"/>
      <c r="N26" s="72"/>
      <c r="O26" s="72"/>
      <c r="P26" s="229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80">
        <v>7026</v>
      </c>
      <c r="C27" s="76" t="s">
        <v>854</v>
      </c>
      <c r="D27" s="105" t="s">
        <v>37</v>
      </c>
      <c r="E27" s="98" t="s">
        <v>45</v>
      </c>
      <c r="F27" s="88"/>
      <c r="G27" s="73"/>
      <c r="H27" s="73"/>
      <c r="I27" s="72"/>
      <c r="J27" s="72"/>
      <c r="K27" s="72"/>
      <c r="L27" s="72"/>
      <c r="M27" s="72"/>
      <c r="N27" s="72"/>
      <c r="O27" s="72"/>
      <c r="P27" s="229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80">
        <v>7027</v>
      </c>
      <c r="C28" s="76" t="s">
        <v>855</v>
      </c>
      <c r="D28" s="103" t="s">
        <v>37</v>
      </c>
      <c r="E28" s="98" t="s">
        <v>43</v>
      </c>
      <c r="F28" s="88"/>
      <c r="G28" s="73"/>
      <c r="H28" s="73"/>
      <c r="I28" s="72"/>
      <c r="J28" s="72"/>
      <c r="K28" s="72"/>
      <c r="L28" s="72"/>
      <c r="M28" s="72"/>
      <c r="N28" s="72"/>
      <c r="O28" s="72"/>
      <c r="P28" s="229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80">
        <v>7029</v>
      </c>
      <c r="C29" s="76" t="s">
        <v>857</v>
      </c>
      <c r="D29" s="103" t="s">
        <v>37</v>
      </c>
      <c r="E29" s="98" t="s">
        <v>42</v>
      </c>
      <c r="F29" s="324"/>
      <c r="G29" s="161"/>
      <c r="H29" s="161"/>
      <c r="I29" s="161"/>
      <c r="J29" s="161"/>
      <c r="K29" s="325"/>
      <c r="L29" s="161"/>
      <c r="M29" s="161"/>
      <c r="N29" s="161"/>
      <c r="O29" s="161"/>
      <c r="P29" s="229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80">
        <v>7037</v>
      </c>
      <c r="C30" s="76" t="s">
        <v>870</v>
      </c>
      <c r="D30" s="105" t="s">
        <v>40</v>
      </c>
      <c r="E30" s="98" t="s">
        <v>42</v>
      </c>
      <c r="F30" s="95"/>
      <c r="G30" s="72"/>
      <c r="H30" s="72"/>
      <c r="I30" s="72"/>
      <c r="J30" s="72"/>
      <c r="K30" s="72"/>
      <c r="L30" s="72"/>
      <c r="M30" s="72"/>
      <c r="N30" s="72"/>
      <c r="O30" s="72"/>
      <c r="P30" s="229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80">
        <v>7059</v>
      </c>
      <c r="C31" s="76" t="s">
        <v>921</v>
      </c>
      <c r="D31" s="105" t="s">
        <v>39</v>
      </c>
      <c r="E31" s="100" t="s">
        <v>45</v>
      </c>
      <c r="F31" s="95"/>
      <c r="G31" s="72"/>
      <c r="H31" s="72"/>
      <c r="I31" s="72"/>
      <c r="J31" s="72"/>
      <c r="K31" s="72"/>
      <c r="L31" s="72"/>
      <c r="M31" s="72"/>
      <c r="N31" s="72"/>
      <c r="O31" s="72"/>
      <c r="P31" s="229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80">
        <v>7063</v>
      </c>
      <c r="C32" s="76" t="s">
        <v>930</v>
      </c>
      <c r="D32" s="105" t="s">
        <v>39</v>
      </c>
      <c r="E32" s="100" t="s">
        <v>45</v>
      </c>
      <c r="F32" s="95"/>
      <c r="G32" s="72"/>
      <c r="H32" s="72"/>
      <c r="I32" s="72"/>
      <c r="J32" s="72"/>
      <c r="K32" s="72"/>
      <c r="L32" s="72"/>
      <c r="M32" s="72"/>
      <c r="N32" s="72"/>
      <c r="O32" s="72"/>
      <c r="P32" s="229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>
        <v>28</v>
      </c>
      <c r="B33" s="80"/>
      <c r="C33" s="76"/>
      <c r="D33" s="105"/>
      <c r="E33" s="100"/>
      <c r="F33" s="95"/>
      <c r="G33" s="72"/>
      <c r="H33" s="72"/>
      <c r="I33" s="72"/>
      <c r="J33" s="72"/>
      <c r="K33" s="72"/>
      <c r="L33" s="72"/>
      <c r="M33" s="72"/>
      <c r="N33" s="72"/>
      <c r="O33" s="72"/>
      <c r="P33" s="229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>
        <v>29</v>
      </c>
      <c r="B34" s="80"/>
      <c r="C34" s="76"/>
      <c r="D34" s="105"/>
      <c r="E34" s="100"/>
      <c r="F34" s="95"/>
      <c r="G34" s="72"/>
      <c r="H34" s="72"/>
      <c r="I34" s="72"/>
      <c r="J34" s="72"/>
      <c r="K34" s="72"/>
      <c r="L34" s="72"/>
      <c r="M34" s="72"/>
      <c r="N34" s="72"/>
      <c r="O34" s="72"/>
      <c r="P34" s="229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>
        <v>30</v>
      </c>
      <c r="B35" s="80"/>
      <c r="C35" s="76"/>
      <c r="D35" s="105"/>
      <c r="E35" s="98"/>
      <c r="F35" s="95"/>
      <c r="G35" s="72"/>
      <c r="H35" s="72"/>
      <c r="I35" s="72"/>
      <c r="J35" s="72"/>
      <c r="K35" s="72"/>
      <c r="L35" s="72"/>
      <c r="M35" s="72"/>
      <c r="N35" s="72"/>
      <c r="O35" s="72"/>
      <c r="P35" s="229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7"/>
      <c r="B36" s="77"/>
      <c r="D36" s="101"/>
      <c r="E36" s="101"/>
      <c r="P36" s="229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7"/>
      <c r="D37" s="101"/>
      <c r="E37" s="101"/>
      <c r="P37" s="229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7"/>
      <c r="B38" s="77"/>
      <c r="D38" s="101"/>
      <c r="E38" s="101"/>
      <c r="P38" s="229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7"/>
      <c r="B39" s="77"/>
      <c r="D39" s="101"/>
      <c r="E39" s="101"/>
      <c r="P39" s="229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17.850000000000001" customHeight="1" x14ac:dyDescent="0.55000000000000004">
      <c r="A40" s="77"/>
      <c r="B40" s="77"/>
      <c r="D40" s="101"/>
      <c r="E40" s="101"/>
      <c r="P40" s="229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17.850000000000001" customHeight="1" x14ac:dyDescent="0.55000000000000004">
      <c r="A41" s="77"/>
      <c r="B41" s="77"/>
      <c r="D41" s="101"/>
      <c r="E41" s="101"/>
      <c r="P41" s="229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s="78" customFormat="1" ht="17.850000000000001" customHeight="1" x14ac:dyDescent="0.55000000000000004">
      <c r="A42" s="77"/>
      <c r="B42" s="77"/>
      <c r="D42" s="101"/>
      <c r="E42" s="101"/>
      <c r="P42" s="229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ht="17.850000000000001" customHeight="1" x14ac:dyDescent="0.55000000000000004">
      <c r="B43" s="80">
        <v>7025</v>
      </c>
      <c r="C43" s="76" t="s">
        <v>853</v>
      </c>
      <c r="D43" s="105" t="s">
        <v>37</v>
      </c>
      <c r="E43" s="98" t="s">
        <v>42</v>
      </c>
    </row>
    <row r="44" spans="1:30" ht="17.850000000000001" customHeight="1" x14ac:dyDescent="0.55000000000000004">
      <c r="D44" s="102"/>
      <c r="E44" s="102"/>
    </row>
    <row r="45" spans="1:30" ht="17.850000000000001" customHeight="1" x14ac:dyDescent="0.55000000000000004">
      <c r="D45" s="102"/>
      <c r="E45" s="102"/>
    </row>
    <row r="46" spans="1:30" ht="17.850000000000001" customHeight="1" x14ac:dyDescent="0.55000000000000004">
      <c r="D46" s="102"/>
      <c r="E46" s="102"/>
    </row>
    <row r="50" spans="2:13" ht="17.850000000000001" customHeight="1" x14ac:dyDescent="0.55000000000000004">
      <c r="B50" s="69" t="s">
        <v>933</v>
      </c>
    </row>
    <row r="51" spans="2:13" ht="17.850000000000001" customHeight="1" x14ac:dyDescent="0.55000000000000004">
      <c r="B51" s="323">
        <v>7028</v>
      </c>
      <c r="C51" s="322" t="s">
        <v>856</v>
      </c>
      <c r="D51" s="155" t="s">
        <v>37</v>
      </c>
      <c r="E51" s="150" t="s">
        <v>44</v>
      </c>
      <c r="F51" s="324" t="s">
        <v>941</v>
      </c>
      <c r="G51" s="161"/>
      <c r="H51" s="161"/>
      <c r="I51" s="161"/>
      <c r="J51" s="161"/>
      <c r="K51" s="325" t="s">
        <v>942</v>
      </c>
      <c r="L51" s="161"/>
      <c r="M51" s="161"/>
    </row>
  </sheetData>
  <sortState xmlns:xlrd2="http://schemas.microsoft.com/office/spreadsheetml/2017/richdata2" ref="B6:E32">
    <sortCondition ref="B6:B32"/>
  </sortState>
  <mergeCells count="9">
    <mergeCell ref="T3:W3"/>
    <mergeCell ref="X3:AA3"/>
    <mergeCell ref="A1:O1"/>
    <mergeCell ref="A2:O2"/>
    <mergeCell ref="I4:J4"/>
    <mergeCell ref="L4:M4"/>
    <mergeCell ref="A3:O3"/>
    <mergeCell ref="P3:S3"/>
    <mergeCell ref="A4:F4"/>
  </mergeCells>
  <pageMargins left="0.43307086614173229" right="0.19685039370078741" top="0.39370078740157483" bottom="0.11811023622047245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51"/>
  <sheetViews>
    <sheetView view="pageBreakPreview" zoomScale="160" zoomScaleNormal="100" zoomScaleSheetLayoutView="160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16" width="11" style="69" customWidth="1"/>
    <col min="17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884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227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s="51" customFormat="1" ht="20.100000000000001" customHeight="1" x14ac:dyDescent="0.55000000000000004">
      <c r="A4" s="377" t="s">
        <v>432</v>
      </c>
      <c r="B4" s="377"/>
      <c r="C4" s="377"/>
      <c r="D4" s="377"/>
      <c r="E4" s="377"/>
      <c r="F4" s="377"/>
      <c r="G4" s="11"/>
      <c r="H4" s="11"/>
      <c r="I4" s="375" t="s">
        <v>3</v>
      </c>
      <c r="J4" s="375"/>
      <c r="K4" s="10">
        <f>AB4</f>
        <v>20</v>
      </c>
      <c r="L4" s="375" t="s">
        <v>35</v>
      </c>
      <c r="M4" s="375"/>
      <c r="N4" s="10">
        <f>AC4</f>
        <v>11</v>
      </c>
      <c r="O4" s="92" t="s">
        <v>2</v>
      </c>
      <c r="P4" s="50">
        <v>6</v>
      </c>
      <c r="Q4" s="50">
        <v>3</v>
      </c>
      <c r="R4" s="50">
        <v>6</v>
      </c>
      <c r="S4" s="50">
        <v>5</v>
      </c>
      <c r="T4" s="50">
        <v>2</v>
      </c>
      <c r="U4" s="50">
        <v>3</v>
      </c>
      <c r="V4" s="50">
        <v>2</v>
      </c>
      <c r="W4" s="50">
        <v>4</v>
      </c>
      <c r="X4" s="50">
        <f>P4+T4</f>
        <v>8</v>
      </c>
      <c r="Y4" s="50">
        <f>Q4+U4</f>
        <v>6</v>
      </c>
      <c r="Z4" s="50">
        <f>R4+V4</f>
        <v>8</v>
      </c>
      <c r="AA4" s="50">
        <f>S4+W4</f>
        <v>9</v>
      </c>
      <c r="AB4" s="52">
        <f>P4+Q4+R4+S4</f>
        <v>20</v>
      </c>
      <c r="AC4" s="52">
        <f>T4+U4+V4+W4</f>
        <v>11</v>
      </c>
      <c r="AD4" s="52">
        <f>X4+Y4+Z4+AA4</f>
        <v>31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228"/>
      <c r="X5" s="86">
        <f>COUNTIF(E6:O40,"เหลือง")</f>
        <v>8</v>
      </c>
      <c r="Y5" s="86">
        <f>COUNTIF(E6:O40,"เขียว")</f>
        <v>6</v>
      </c>
      <c r="Z5" s="86">
        <f>COUNTIF(E6:O40,"ชมพู")</f>
        <v>8</v>
      </c>
      <c r="AA5" s="86">
        <f>COUNTIF(E6:O40,"ฟ้า")</f>
        <v>9</v>
      </c>
    </row>
    <row r="6" spans="1:30" s="78" customFormat="1" ht="20.100000000000001" customHeight="1" x14ac:dyDescent="0.55000000000000004">
      <c r="A6" s="71">
        <v>1</v>
      </c>
      <c r="B6" s="71">
        <v>6786</v>
      </c>
      <c r="C6" s="72" t="s">
        <v>519</v>
      </c>
      <c r="D6" s="96" t="s">
        <v>37</v>
      </c>
      <c r="E6" s="97" t="s">
        <v>44</v>
      </c>
      <c r="F6" s="97"/>
      <c r="G6" s="74"/>
      <c r="H6" s="74"/>
      <c r="I6" s="72"/>
      <c r="J6" s="72"/>
      <c r="K6" s="72"/>
      <c r="L6" s="72"/>
      <c r="M6" s="72"/>
      <c r="N6" s="81"/>
      <c r="O6" s="72"/>
      <c r="P6" s="229" t="s">
        <v>45</v>
      </c>
      <c r="Q6" s="77">
        <f>COUNTIF(E6:E40,"เหลือง")</f>
        <v>8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6796</v>
      </c>
      <c r="C7" s="72" t="s">
        <v>520</v>
      </c>
      <c r="D7" s="96" t="s">
        <v>37</v>
      </c>
      <c r="E7" s="97" t="s">
        <v>45</v>
      </c>
      <c r="F7" s="97"/>
      <c r="G7" s="74"/>
      <c r="H7" s="74"/>
      <c r="I7" s="72"/>
      <c r="J7" s="72"/>
      <c r="K7" s="72"/>
      <c r="L7" s="72"/>
      <c r="M7" s="72"/>
      <c r="N7" s="81"/>
      <c r="O7" s="72"/>
      <c r="P7" s="229" t="s">
        <v>43</v>
      </c>
      <c r="Q7" s="77">
        <f>COUNTIF(E6:E40,"เขียว")</f>
        <v>6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6799</v>
      </c>
      <c r="C8" s="72" t="s">
        <v>611</v>
      </c>
      <c r="D8" s="96" t="s">
        <v>37</v>
      </c>
      <c r="E8" s="98" t="s">
        <v>42</v>
      </c>
      <c r="F8" s="97"/>
      <c r="G8" s="74"/>
      <c r="H8" s="74"/>
      <c r="I8" s="72"/>
      <c r="J8" s="72"/>
      <c r="K8" s="72"/>
      <c r="L8" s="72"/>
      <c r="M8" s="72"/>
      <c r="N8" s="81"/>
      <c r="O8" s="72"/>
      <c r="P8" s="229" t="s">
        <v>44</v>
      </c>
      <c r="Q8" s="77">
        <f>COUNTIF(E6:E40,"ชมพู")</f>
        <v>8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71">
        <v>6800</v>
      </c>
      <c r="C9" s="72" t="s">
        <v>521</v>
      </c>
      <c r="D9" s="96" t="s">
        <v>37</v>
      </c>
      <c r="E9" s="97" t="s">
        <v>44</v>
      </c>
      <c r="F9" s="97"/>
      <c r="G9" s="74"/>
      <c r="H9" s="74"/>
      <c r="I9" s="72"/>
      <c r="J9" s="72"/>
      <c r="K9" s="72"/>
      <c r="L9" s="72"/>
      <c r="M9" s="72"/>
      <c r="N9" s="81"/>
      <c r="O9" s="72"/>
      <c r="P9" s="229" t="s">
        <v>42</v>
      </c>
      <c r="Q9" s="77">
        <f>COUNTIF(E6:E40,"ฟ้า")</f>
        <v>9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71">
        <v>6801</v>
      </c>
      <c r="C10" s="72" t="s">
        <v>623</v>
      </c>
      <c r="D10" s="96" t="s">
        <v>37</v>
      </c>
      <c r="E10" s="97" t="s">
        <v>45</v>
      </c>
      <c r="F10" s="98"/>
      <c r="G10" s="74"/>
      <c r="H10" s="74"/>
      <c r="I10" s="72"/>
      <c r="J10" s="72"/>
      <c r="K10" s="72"/>
      <c r="L10" s="72"/>
      <c r="M10" s="72"/>
      <c r="N10" s="81"/>
      <c r="O10" s="72"/>
      <c r="P10" s="229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71">
        <v>6802</v>
      </c>
      <c r="C11" s="72" t="s">
        <v>609</v>
      </c>
      <c r="D11" s="96" t="s">
        <v>37</v>
      </c>
      <c r="E11" s="98" t="s">
        <v>43</v>
      </c>
      <c r="F11" s="97"/>
      <c r="G11" s="74"/>
      <c r="H11" s="74"/>
      <c r="I11" s="72"/>
      <c r="J11" s="72"/>
      <c r="K11" s="72"/>
      <c r="L11" s="72"/>
      <c r="M11" s="72"/>
      <c r="N11" s="81"/>
      <c r="O11" s="82"/>
      <c r="P11" s="229" t="s">
        <v>172</v>
      </c>
      <c r="Q11" s="77">
        <f>COUNTIF(D6:D40,"คณิตศาสตร์")</f>
        <v>0</v>
      </c>
      <c r="R11" s="77"/>
      <c r="S11" s="77" t="str">
        <f>'2.2'!P16</f>
        <v>คณิตศาสตร์</v>
      </c>
      <c r="T11" s="77">
        <f>'2.2'!Q16</f>
        <v>0</v>
      </c>
      <c r="U11" s="77"/>
      <c r="V11" s="77" t="str">
        <f>'2.3'!P11</f>
        <v>คณิตศาสตร์</v>
      </c>
      <c r="W11" s="77">
        <f>'2.3'!Q11</f>
        <v>17</v>
      </c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71">
        <v>6803</v>
      </c>
      <c r="C12" s="72" t="s">
        <v>524</v>
      </c>
      <c r="D12" s="96" t="s">
        <v>37</v>
      </c>
      <c r="E12" s="97" t="s">
        <v>44</v>
      </c>
      <c r="F12" s="98"/>
      <c r="G12" s="74"/>
      <c r="H12" s="74"/>
      <c r="I12" s="72"/>
      <c r="J12" s="72"/>
      <c r="K12" s="72"/>
      <c r="L12" s="72"/>
      <c r="M12" s="72"/>
      <c r="N12" s="81"/>
      <c r="O12" s="72"/>
      <c r="P12" s="229" t="s">
        <v>37</v>
      </c>
      <c r="Q12" s="77">
        <f>COUNTIF(D6:D40,"ศิลปะ")</f>
        <v>18</v>
      </c>
      <c r="R12" s="77"/>
      <c r="S12" s="77" t="str">
        <f>'2.2'!P17</f>
        <v>ศิลปะ</v>
      </c>
      <c r="T12" s="77">
        <f>'2.2'!Q17</f>
        <v>0</v>
      </c>
      <c r="U12" s="77"/>
      <c r="V12" s="77" t="str">
        <f>'2.3'!P12</f>
        <v>ศิลปะ</v>
      </c>
      <c r="W12" s="77">
        <f>'2.3'!Q12</f>
        <v>0</v>
      </c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6804</v>
      </c>
      <c r="C13" s="72" t="s">
        <v>525</v>
      </c>
      <c r="D13" s="96" t="s">
        <v>37</v>
      </c>
      <c r="E13" s="97" t="s">
        <v>45</v>
      </c>
      <c r="F13" s="97"/>
      <c r="G13" s="74"/>
      <c r="H13" s="74"/>
      <c r="I13" s="72"/>
      <c r="J13" s="72"/>
      <c r="K13" s="72"/>
      <c r="L13" s="72"/>
      <c r="M13" s="72"/>
      <c r="N13" s="81"/>
      <c r="O13" s="72"/>
      <c r="P13" s="229" t="s">
        <v>40</v>
      </c>
      <c r="Q13" s="77">
        <f>COUNTIF(D6:D40,"นาฏศิลป์")</f>
        <v>0</v>
      </c>
      <c r="R13" s="77"/>
      <c r="S13" s="77" t="str">
        <f>'2.2'!P18</f>
        <v>นาฏศิลป์</v>
      </c>
      <c r="T13" s="77">
        <f>'2.2'!Q18</f>
        <v>0</v>
      </c>
      <c r="U13" s="77"/>
      <c r="V13" s="77" t="str">
        <f>'2.3'!P13</f>
        <v>นาฏศิลป์</v>
      </c>
      <c r="W13" s="77">
        <f>'2.3'!Q13</f>
        <v>0</v>
      </c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6805</v>
      </c>
      <c r="C14" s="72" t="s">
        <v>526</v>
      </c>
      <c r="D14" s="96" t="s">
        <v>37</v>
      </c>
      <c r="E14" s="98" t="s">
        <v>43</v>
      </c>
      <c r="F14" s="97"/>
      <c r="G14" s="74"/>
      <c r="H14" s="74"/>
      <c r="I14" s="72"/>
      <c r="J14" s="72"/>
      <c r="K14" s="72"/>
      <c r="L14" s="72"/>
      <c r="M14" s="72"/>
      <c r="N14" s="81"/>
      <c r="O14" s="72"/>
      <c r="P14" s="229" t="s">
        <v>38</v>
      </c>
      <c r="Q14" s="77">
        <f>COUNTIF(D6:D40,"ดนตรีไทย")</f>
        <v>3</v>
      </c>
      <c r="R14" s="77"/>
      <c r="S14" s="77" t="str">
        <f>'2.2'!P19</f>
        <v>ดนตรีไทย</v>
      </c>
      <c r="T14" s="77">
        <f>'2.2'!Q19</f>
        <v>1</v>
      </c>
      <c r="U14" s="77"/>
      <c r="V14" s="77" t="str">
        <f>'2.3'!P14</f>
        <v>ดนตรีไทย</v>
      </c>
      <c r="W14" s="77">
        <f>'2.3'!Q14</f>
        <v>12</v>
      </c>
      <c r="X14" s="77"/>
      <c r="Y14" s="77"/>
      <c r="Z14" s="77"/>
      <c r="AA14" s="77"/>
      <c r="AB14" s="86"/>
      <c r="AC14" s="86"/>
      <c r="AD14" s="86"/>
    </row>
    <row r="15" spans="1:30" s="78" customFormat="1" ht="20.100000000000001" customHeight="1" x14ac:dyDescent="0.55000000000000004">
      <c r="A15" s="71">
        <v>10</v>
      </c>
      <c r="B15" s="71">
        <v>6806</v>
      </c>
      <c r="C15" s="72" t="s">
        <v>527</v>
      </c>
      <c r="D15" s="96" t="s">
        <v>37</v>
      </c>
      <c r="E15" s="98" t="s">
        <v>42</v>
      </c>
      <c r="F15" s="98"/>
      <c r="G15" s="83"/>
      <c r="H15" s="83"/>
      <c r="I15" s="84"/>
      <c r="J15" s="84"/>
      <c r="K15" s="84"/>
      <c r="L15" s="84"/>
      <c r="M15" s="84"/>
      <c r="N15" s="85"/>
      <c r="O15" s="84"/>
      <c r="P15" s="229" t="s">
        <v>39</v>
      </c>
      <c r="Q15" s="77">
        <f>COUNTIF(D6:D40,"เกษตรกรรม")</f>
        <v>10</v>
      </c>
      <c r="R15" s="77"/>
      <c r="S15" s="77" t="str">
        <f>'2.2'!P20</f>
        <v>เกษตรกรรม</v>
      </c>
      <c r="T15" s="77">
        <f>'2.2'!Q20</f>
        <v>12</v>
      </c>
      <c r="U15" s="77"/>
      <c r="V15" s="77" t="str">
        <f>'2.3'!P15</f>
        <v>เกษตรกรรม</v>
      </c>
      <c r="W15" s="77">
        <f>'2.3'!Q15</f>
        <v>0</v>
      </c>
      <c r="X15" s="77"/>
      <c r="Y15" s="77"/>
      <c r="Z15" s="77"/>
      <c r="AA15" s="77"/>
      <c r="AB15" s="86"/>
      <c r="AC15" s="86"/>
      <c r="AD15" s="86"/>
    </row>
    <row r="16" spans="1:30" s="78" customFormat="1" ht="20.100000000000001" customHeight="1" x14ac:dyDescent="0.55000000000000004">
      <c r="A16" s="71">
        <v>11</v>
      </c>
      <c r="B16" s="71">
        <v>6807</v>
      </c>
      <c r="C16" s="72" t="s">
        <v>528</v>
      </c>
      <c r="D16" s="96" t="s">
        <v>37</v>
      </c>
      <c r="E16" s="97" t="s">
        <v>44</v>
      </c>
      <c r="F16" s="97"/>
      <c r="G16" s="74"/>
      <c r="H16" s="74"/>
      <c r="I16" s="72"/>
      <c r="J16" s="72"/>
      <c r="K16" s="72"/>
      <c r="L16" s="72"/>
      <c r="M16" s="72"/>
      <c r="N16" s="81"/>
      <c r="O16" s="72"/>
      <c r="P16" s="229" t="s">
        <v>41</v>
      </c>
      <c r="Q16" s="77">
        <f>COUNTIF(D6:D40,"คหกรรม")</f>
        <v>0</v>
      </c>
      <c r="R16" s="77"/>
      <c r="S16" s="77" t="str">
        <f>'2.2'!P21</f>
        <v>คหกรรม</v>
      </c>
      <c r="T16" s="77">
        <f>'2.2'!Q21</f>
        <v>15</v>
      </c>
      <c r="U16" s="77"/>
      <c r="V16" s="77" t="str">
        <f>'2.3'!P16</f>
        <v>คหกรรม</v>
      </c>
      <c r="W16" s="77">
        <f>'2.3'!Q16</f>
        <v>0</v>
      </c>
      <c r="X16" s="77"/>
      <c r="Y16" s="77"/>
      <c r="Z16" s="77"/>
      <c r="AA16" s="77"/>
      <c r="AB16" s="86"/>
      <c r="AC16" s="86"/>
      <c r="AD16" s="86"/>
    </row>
    <row r="17" spans="1:30" s="78" customFormat="1" ht="20.100000000000001" customHeight="1" x14ac:dyDescent="0.55000000000000004">
      <c r="A17" s="71">
        <v>12</v>
      </c>
      <c r="B17" s="71">
        <v>6808</v>
      </c>
      <c r="C17" s="72" t="s">
        <v>529</v>
      </c>
      <c r="D17" s="96" t="s">
        <v>37</v>
      </c>
      <c r="E17" s="97" t="s">
        <v>45</v>
      </c>
      <c r="F17" s="98"/>
      <c r="G17" s="74"/>
      <c r="H17" s="74"/>
      <c r="I17" s="72"/>
      <c r="J17" s="72"/>
      <c r="K17" s="72"/>
      <c r="L17" s="72"/>
      <c r="M17" s="72"/>
      <c r="N17" s="81"/>
      <c r="O17" s="72"/>
      <c r="P17" s="229" t="s">
        <v>305</v>
      </c>
      <c r="Q17" s="77">
        <f>COUNTIF(D6:D40,"พลศึกษา")</f>
        <v>0</v>
      </c>
      <c r="R17" s="77"/>
      <c r="S17" s="77" t="str">
        <f>'2.2'!P22</f>
        <v>พลศึกษา</v>
      </c>
      <c r="T17" s="77">
        <f>'2.2'!Q22</f>
        <v>0</v>
      </c>
      <c r="U17" s="77"/>
      <c r="V17" s="77" t="str">
        <f>'2.3'!P17</f>
        <v>พลศึกษา</v>
      </c>
      <c r="W17" s="77">
        <f>'2.3'!Q17</f>
        <v>0</v>
      </c>
      <c r="X17" s="77"/>
      <c r="Y17" s="77"/>
      <c r="Z17" s="77"/>
      <c r="AA17" s="77"/>
      <c r="AB17" s="86"/>
      <c r="AC17" s="86"/>
      <c r="AD17" s="86"/>
    </row>
    <row r="18" spans="1:30" s="78" customFormat="1" ht="20.100000000000001" customHeight="1" x14ac:dyDescent="0.55000000000000004">
      <c r="A18" s="71">
        <v>13</v>
      </c>
      <c r="B18" s="71">
        <v>6809</v>
      </c>
      <c r="C18" s="72" t="s">
        <v>530</v>
      </c>
      <c r="D18" s="96" t="s">
        <v>37</v>
      </c>
      <c r="E18" s="98" t="s">
        <v>43</v>
      </c>
      <c r="F18" s="97"/>
      <c r="G18" s="74"/>
      <c r="H18" s="74"/>
      <c r="I18" s="72"/>
      <c r="J18" s="72"/>
      <c r="K18" s="72"/>
      <c r="L18" s="72"/>
      <c r="M18" s="72"/>
      <c r="N18" s="81"/>
      <c r="O18" s="72"/>
      <c r="P18" s="229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20.100000000000001" customHeight="1" x14ac:dyDescent="0.55000000000000004">
      <c r="A19" s="71">
        <v>14</v>
      </c>
      <c r="B19" s="71">
        <v>6810</v>
      </c>
      <c r="C19" s="72" t="s">
        <v>531</v>
      </c>
      <c r="D19" s="96" t="s">
        <v>37</v>
      </c>
      <c r="E19" s="98" t="s">
        <v>42</v>
      </c>
      <c r="F19" s="97"/>
      <c r="G19" s="74"/>
      <c r="H19" s="74"/>
      <c r="I19" s="72"/>
      <c r="J19" s="72"/>
      <c r="K19" s="72"/>
      <c r="L19" s="72"/>
      <c r="M19" s="72"/>
      <c r="N19" s="81"/>
      <c r="O19" s="72"/>
      <c r="P19" s="229" t="s">
        <v>774</v>
      </c>
      <c r="Q19" s="77">
        <v>1</v>
      </c>
      <c r="R19" s="77"/>
      <c r="S19" s="77" t="s">
        <v>774</v>
      </c>
      <c r="T19" s="77">
        <v>2</v>
      </c>
      <c r="U19" s="77"/>
      <c r="V19" s="77" t="s">
        <v>774</v>
      </c>
      <c r="W19" s="77">
        <v>3</v>
      </c>
      <c r="X19" s="77"/>
      <c r="Y19" s="77"/>
      <c r="Z19" s="77"/>
      <c r="AA19" s="77"/>
      <c r="AB19" s="86"/>
      <c r="AC19" s="86"/>
      <c r="AD19" s="86"/>
    </row>
    <row r="20" spans="1:30" s="78" customFormat="1" ht="20.100000000000001" customHeight="1" x14ac:dyDescent="0.55000000000000004">
      <c r="A20" s="71">
        <v>15</v>
      </c>
      <c r="B20" s="71">
        <v>6811</v>
      </c>
      <c r="C20" s="72" t="s">
        <v>532</v>
      </c>
      <c r="D20" s="96" t="s">
        <v>37</v>
      </c>
      <c r="E20" s="98" t="s">
        <v>43</v>
      </c>
      <c r="F20" s="98"/>
      <c r="G20" s="74"/>
      <c r="H20" s="74"/>
      <c r="I20" s="72"/>
      <c r="J20" s="72"/>
      <c r="K20" s="72"/>
      <c r="L20" s="72"/>
      <c r="M20" s="72"/>
      <c r="N20" s="81"/>
      <c r="O20" s="72"/>
      <c r="P20" s="229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20.100000000000001" customHeight="1" x14ac:dyDescent="0.55000000000000004">
      <c r="A21" s="71">
        <v>16</v>
      </c>
      <c r="B21" s="71">
        <v>6812</v>
      </c>
      <c r="C21" s="72" t="s">
        <v>533</v>
      </c>
      <c r="D21" s="96" t="s">
        <v>37</v>
      </c>
      <c r="E21" s="98" t="s">
        <v>42</v>
      </c>
      <c r="F21" s="98"/>
      <c r="G21" s="72"/>
      <c r="H21" s="74"/>
      <c r="I21" s="72"/>
      <c r="J21" s="72"/>
      <c r="K21" s="72"/>
      <c r="L21" s="72"/>
      <c r="M21" s="72"/>
      <c r="N21" s="81"/>
      <c r="O21" s="72"/>
      <c r="P21" s="368" t="s">
        <v>775</v>
      </c>
      <c r="Q21" s="369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>
        <v>6814</v>
      </c>
      <c r="C22" s="72" t="s">
        <v>534</v>
      </c>
      <c r="D22" s="96" t="s">
        <v>39</v>
      </c>
      <c r="E22" s="97" t="s">
        <v>44</v>
      </c>
      <c r="F22" s="98"/>
      <c r="G22" s="74"/>
      <c r="H22" s="74"/>
      <c r="I22" s="72"/>
      <c r="J22" s="72"/>
      <c r="K22" s="72"/>
      <c r="L22" s="72"/>
      <c r="M22" s="72"/>
      <c r="N22" s="81"/>
      <c r="O22" s="72"/>
      <c r="P22" s="230" t="s">
        <v>172</v>
      </c>
      <c r="Q22" s="179">
        <f>Q11+T11+W11</f>
        <v>17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>
        <v>6815</v>
      </c>
      <c r="C23" s="72" t="s">
        <v>535</v>
      </c>
      <c r="D23" s="96" t="s">
        <v>39</v>
      </c>
      <c r="E23" s="97" t="s">
        <v>45</v>
      </c>
      <c r="F23" s="97"/>
      <c r="G23" s="74"/>
      <c r="H23" s="74"/>
      <c r="I23" s="72"/>
      <c r="J23" s="72"/>
      <c r="K23" s="72"/>
      <c r="L23" s="72"/>
      <c r="M23" s="72"/>
      <c r="N23" s="81"/>
      <c r="O23" s="72"/>
      <c r="P23" s="230" t="s">
        <v>37</v>
      </c>
      <c r="Q23" s="179">
        <f t="shared" ref="Q23:Q28" si="0">Q12+T12+W12</f>
        <v>18</v>
      </c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81">
        <v>6816</v>
      </c>
      <c r="C24" s="72" t="s">
        <v>536</v>
      </c>
      <c r="D24" s="96" t="s">
        <v>39</v>
      </c>
      <c r="E24" s="98" t="s">
        <v>43</v>
      </c>
      <c r="F24" s="97"/>
      <c r="G24" s="74"/>
      <c r="H24" s="74"/>
      <c r="I24" s="72"/>
      <c r="J24" s="72"/>
      <c r="K24" s="72"/>
      <c r="L24" s="72"/>
      <c r="M24" s="72"/>
      <c r="N24" s="81"/>
      <c r="O24" s="72"/>
      <c r="P24" s="230" t="s">
        <v>40</v>
      </c>
      <c r="Q24" s="179">
        <f t="shared" si="0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81">
        <v>6818</v>
      </c>
      <c r="C25" s="72" t="s">
        <v>537</v>
      </c>
      <c r="D25" s="96" t="s">
        <v>39</v>
      </c>
      <c r="E25" s="98" t="s">
        <v>42</v>
      </c>
      <c r="F25" s="98"/>
      <c r="G25" s="73"/>
      <c r="H25" s="73"/>
      <c r="I25" s="76"/>
      <c r="J25" s="76"/>
      <c r="K25" s="76"/>
      <c r="L25" s="76"/>
      <c r="M25" s="76"/>
      <c r="N25" s="148"/>
      <c r="O25" s="76"/>
      <c r="P25" s="230" t="s">
        <v>38</v>
      </c>
      <c r="Q25" s="179">
        <f t="shared" si="0"/>
        <v>16</v>
      </c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81">
        <v>6819</v>
      </c>
      <c r="C26" s="72" t="s">
        <v>633</v>
      </c>
      <c r="D26" s="103" t="s">
        <v>39</v>
      </c>
      <c r="E26" s="97" t="s">
        <v>44</v>
      </c>
      <c r="F26" s="98"/>
      <c r="G26" s="74"/>
      <c r="H26" s="74"/>
      <c r="I26" s="72"/>
      <c r="J26" s="72"/>
      <c r="K26" s="72"/>
      <c r="L26" s="72"/>
      <c r="M26" s="72"/>
      <c r="N26" s="81"/>
      <c r="O26" s="72"/>
      <c r="P26" s="230" t="s">
        <v>39</v>
      </c>
      <c r="Q26" s="179">
        <f t="shared" si="0"/>
        <v>22</v>
      </c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81">
        <v>6820</v>
      </c>
      <c r="C27" s="72" t="s">
        <v>539</v>
      </c>
      <c r="D27" s="96" t="s">
        <v>39</v>
      </c>
      <c r="E27" s="97" t="s">
        <v>45</v>
      </c>
      <c r="F27" s="97"/>
      <c r="G27" s="74"/>
      <c r="H27" s="74"/>
      <c r="I27" s="72"/>
      <c r="J27" s="72"/>
      <c r="K27" s="72"/>
      <c r="L27" s="72"/>
      <c r="M27" s="72"/>
      <c r="N27" s="81"/>
      <c r="O27" s="72"/>
      <c r="P27" s="230" t="s">
        <v>41</v>
      </c>
      <c r="Q27" s="179">
        <f t="shared" si="0"/>
        <v>15</v>
      </c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71">
        <v>6822</v>
      </c>
      <c r="C28" s="72" t="s">
        <v>541</v>
      </c>
      <c r="D28" s="99" t="s">
        <v>39</v>
      </c>
      <c r="E28" s="98" t="s">
        <v>42</v>
      </c>
      <c r="F28" s="98"/>
      <c r="G28" s="72"/>
      <c r="H28" s="72"/>
      <c r="I28" s="72"/>
      <c r="J28" s="72"/>
      <c r="K28" s="72"/>
      <c r="L28" s="72"/>
      <c r="M28" s="72"/>
      <c r="N28" s="72"/>
      <c r="O28" s="72"/>
      <c r="P28" s="230" t="s">
        <v>305</v>
      </c>
      <c r="Q28" s="179">
        <f t="shared" si="0"/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71">
        <v>6824</v>
      </c>
      <c r="C29" s="72" t="s">
        <v>543</v>
      </c>
      <c r="D29" s="99" t="s">
        <v>39</v>
      </c>
      <c r="E29" s="97" t="s">
        <v>45</v>
      </c>
      <c r="F29" s="97"/>
      <c r="G29" s="72"/>
      <c r="H29" s="72"/>
      <c r="I29" s="72"/>
      <c r="J29" s="72"/>
      <c r="K29" s="72"/>
      <c r="L29" s="72"/>
      <c r="M29" s="72"/>
      <c r="N29" s="72"/>
      <c r="O29" s="72"/>
      <c r="P29" s="229"/>
      <c r="Q29" s="77">
        <f>SUM(Q22:Q28)</f>
        <v>88</v>
      </c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71">
        <v>6826</v>
      </c>
      <c r="C30" s="72" t="s">
        <v>545</v>
      </c>
      <c r="D30" s="99" t="s">
        <v>39</v>
      </c>
      <c r="E30" s="98" t="s">
        <v>42</v>
      </c>
      <c r="F30" s="98"/>
      <c r="G30" s="72"/>
      <c r="H30" s="72"/>
      <c r="I30" s="72"/>
      <c r="J30" s="72"/>
      <c r="K30" s="72"/>
      <c r="L30" s="72"/>
      <c r="M30" s="72"/>
      <c r="N30" s="72"/>
      <c r="O30" s="72"/>
      <c r="P30" s="229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80">
        <v>6886</v>
      </c>
      <c r="C31" s="76" t="s">
        <v>608</v>
      </c>
      <c r="D31" s="100" t="s">
        <v>39</v>
      </c>
      <c r="E31" s="98" t="s">
        <v>44</v>
      </c>
      <c r="F31" s="98"/>
      <c r="G31" s="72"/>
      <c r="H31" s="72"/>
      <c r="I31" s="72"/>
      <c r="J31" s="72"/>
      <c r="K31" s="72"/>
      <c r="L31" s="72"/>
      <c r="M31" s="72"/>
      <c r="N31" s="72"/>
      <c r="O31" s="72"/>
      <c r="P31" s="229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80">
        <v>6923</v>
      </c>
      <c r="C32" s="76" t="s">
        <v>678</v>
      </c>
      <c r="D32" s="96" t="s">
        <v>37</v>
      </c>
      <c r="E32" s="97" t="s">
        <v>44</v>
      </c>
      <c r="F32" s="98"/>
      <c r="G32" s="72"/>
      <c r="H32" s="72"/>
      <c r="I32" s="72"/>
      <c r="J32" s="72"/>
      <c r="K32" s="72"/>
      <c r="L32" s="72"/>
      <c r="M32" s="72"/>
      <c r="N32" s="72"/>
      <c r="O32" s="72"/>
      <c r="P32" s="229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>
        <v>28</v>
      </c>
      <c r="B33" s="80">
        <v>7041</v>
      </c>
      <c r="C33" s="76" t="s">
        <v>886</v>
      </c>
      <c r="D33" s="103" t="s">
        <v>38</v>
      </c>
      <c r="E33" s="97" t="s">
        <v>43</v>
      </c>
      <c r="F33" s="98"/>
      <c r="G33" s="72"/>
      <c r="H33" s="72"/>
      <c r="I33" s="72"/>
      <c r="J33" s="72"/>
      <c r="K33" s="72"/>
      <c r="L33" s="72"/>
      <c r="M33" s="72"/>
      <c r="N33" s="72"/>
      <c r="O33" s="72"/>
      <c r="P33" s="229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>
        <v>29</v>
      </c>
      <c r="B34" s="80">
        <v>7042</v>
      </c>
      <c r="C34" s="76" t="s">
        <v>887</v>
      </c>
      <c r="D34" s="103" t="s">
        <v>38</v>
      </c>
      <c r="E34" s="98" t="s">
        <v>42</v>
      </c>
      <c r="F34" s="89"/>
      <c r="G34" s="72"/>
      <c r="H34" s="72"/>
      <c r="I34" s="72"/>
      <c r="J34" s="72"/>
      <c r="K34" s="72"/>
      <c r="L34" s="72"/>
      <c r="M34" s="72"/>
      <c r="N34" s="72"/>
      <c r="O34" s="72"/>
      <c r="P34" s="229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>
        <v>30</v>
      </c>
      <c r="B35" s="80">
        <v>7043</v>
      </c>
      <c r="C35" s="76" t="s">
        <v>885</v>
      </c>
      <c r="D35" s="103" t="s">
        <v>38</v>
      </c>
      <c r="E35" s="97" t="s">
        <v>42</v>
      </c>
      <c r="F35" s="89"/>
      <c r="G35" s="72"/>
      <c r="H35" s="72"/>
      <c r="I35" s="72"/>
      <c r="J35" s="72"/>
      <c r="K35" s="72"/>
      <c r="L35" s="72"/>
      <c r="M35" s="72"/>
      <c r="N35" s="72"/>
      <c r="O35" s="72"/>
      <c r="P35" s="229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1">
        <v>31</v>
      </c>
      <c r="B36" s="80">
        <v>7060</v>
      </c>
      <c r="C36" s="76" t="s">
        <v>924</v>
      </c>
      <c r="D36" s="103" t="s">
        <v>37</v>
      </c>
      <c r="E36" s="97" t="s">
        <v>45</v>
      </c>
      <c r="F36" s="89"/>
      <c r="G36" s="72"/>
      <c r="H36" s="72"/>
      <c r="I36" s="72"/>
      <c r="J36" s="72"/>
      <c r="K36" s="72"/>
      <c r="L36" s="72"/>
      <c r="M36" s="72"/>
      <c r="N36" s="72"/>
      <c r="O36" s="72"/>
      <c r="P36" s="229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1"/>
      <c r="B37" s="71"/>
      <c r="C37" s="72"/>
      <c r="D37" s="100"/>
      <c r="E37" s="99"/>
      <c r="F37" s="89"/>
      <c r="G37" s="72"/>
      <c r="H37" s="72"/>
      <c r="I37" s="72"/>
      <c r="J37" s="72"/>
      <c r="K37" s="72"/>
      <c r="L37" s="72"/>
      <c r="M37" s="72"/>
      <c r="N37" s="72"/>
      <c r="O37" s="72"/>
      <c r="P37" s="229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7"/>
      <c r="B38" s="77"/>
      <c r="D38" s="101"/>
      <c r="E38" s="101"/>
      <c r="F38" s="90"/>
      <c r="P38" s="229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7"/>
      <c r="B39" s="77"/>
      <c r="D39" s="101"/>
      <c r="E39" s="101"/>
      <c r="F39" s="90"/>
      <c r="P39" s="229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20.100000000000001" customHeight="1" x14ac:dyDescent="0.55000000000000004">
      <c r="A40" s="77"/>
      <c r="B40" s="77"/>
      <c r="D40" s="101"/>
      <c r="E40" s="101"/>
      <c r="P40" s="229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20.100000000000001" customHeight="1" x14ac:dyDescent="0.55000000000000004">
      <c r="A41" s="77"/>
      <c r="B41" s="77"/>
      <c r="D41" s="101"/>
      <c r="E41" s="101"/>
      <c r="P41" s="229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s="78" customFormat="1" ht="20.100000000000001" customHeight="1" x14ac:dyDescent="0.55000000000000004">
      <c r="A42" s="77"/>
      <c r="B42" s="77"/>
      <c r="D42" s="101"/>
      <c r="E42" s="101"/>
      <c r="P42" s="229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s="78" customFormat="1" ht="20.100000000000001" customHeight="1" x14ac:dyDescent="0.55000000000000004">
      <c r="A43" s="77"/>
      <c r="B43" s="77"/>
      <c r="D43" s="101"/>
      <c r="E43" s="101"/>
      <c r="P43" s="229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86"/>
      <c r="AC43" s="86"/>
      <c r="AD43" s="86"/>
    </row>
    <row r="44" spans="1:30" ht="20.100000000000001" customHeight="1" x14ac:dyDescent="0.55000000000000004">
      <c r="D44" s="102"/>
      <c r="E44" s="102"/>
    </row>
    <row r="45" spans="1:30" ht="17.850000000000001" customHeight="1" x14ac:dyDescent="0.55000000000000004">
      <c r="D45" s="102"/>
      <c r="E45" s="102"/>
    </row>
    <row r="46" spans="1:30" ht="17.850000000000001" customHeight="1" x14ac:dyDescent="0.55000000000000004">
      <c r="D46" s="102"/>
      <c r="E46" s="102"/>
    </row>
    <row r="47" spans="1:30" ht="17.850000000000001" customHeight="1" x14ac:dyDescent="0.55000000000000004">
      <c r="D47" s="102"/>
      <c r="E47" s="102"/>
    </row>
    <row r="48" spans="1:30" ht="17.850000000000001" customHeight="1" x14ac:dyDescent="0.55000000000000004">
      <c r="D48" s="102"/>
      <c r="E48" s="102"/>
    </row>
    <row r="49" spans="1:5" ht="17.850000000000001" customHeight="1" x14ac:dyDescent="0.55000000000000004">
      <c r="D49" s="102"/>
      <c r="E49" s="102"/>
    </row>
    <row r="50" spans="1:5" ht="17.850000000000001" customHeight="1" x14ac:dyDescent="0.55000000000000004">
      <c r="D50" s="102"/>
      <c r="E50" s="102"/>
    </row>
    <row r="51" spans="1:5" ht="17.850000000000001" customHeight="1" x14ac:dyDescent="0.55000000000000004">
      <c r="A51" s="85"/>
      <c r="B51" s="85">
        <v>6821</v>
      </c>
      <c r="C51" s="84" t="s">
        <v>540</v>
      </c>
      <c r="D51" s="186" t="s">
        <v>39</v>
      </c>
      <c r="E51" s="150" t="s">
        <v>43</v>
      </c>
    </row>
  </sheetData>
  <sortState xmlns:xlrd2="http://schemas.microsoft.com/office/spreadsheetml/2017/richdata2" ref="B33:E35">
    <sortCondition ref="B33:B35"/>
  </sortState>
  <mergeCells count="10">
    <mergeCell ref="P21:Q21"/>
    <mergeCell ref="X3:AA3"/>
    <mergeCell ref="I4:J4"/>
    <mergeCell ref="L4:M4"/>
    <mergeCell ref="A1:O1"/>
    <mergeCell ref="A2:O2"/>
    <mergeCell ref="A3:O3"/>
    <mergeCell ref="P3:S3"/>
    <mergeCell ref="T3:W3"/>
    <mergeCell ref="A4:F4"/>
  </mergeCells>
  <pageMargins left="0.43307086614173229" right="0.19685039370078741" top="0.39370078740157483" bottom="0.11811023622047245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54"/>
  <sheetViews>
    <sheetView view="pageBreakPreview" zoomScale="120" zoomScaleNormal="100" zoomScaleSheetLayoutView="120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16" width="5.625" style="69" customWidth="1"/>
    <col min="17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685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227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s="51" customFormat="1" ht="20.100000000000001" customHeight="1" x14ac:dyDescent="0.55000000000000004">
      <c r="A4" s="377" t="s">
        <v>860</v>
      </c>
      <c r="B4" s="377"/>
      <c r="C4" s="377"/>
      <c r="D4" s="377"/>
      <c r="E4" s="377"/>
      <c r="F4" s="377"/>
      <c r="G4" s="11"/>
      <c r="H4" s="11"/>
      <c r="I4" s="375" t="s">
        <v>3</v>
      </c>
      <c r="J4" s="375"/>
      <c r="K4" s="10">
        <f>AB4</f>
        <v>21</v>
      </c>
      <c r="L4" s="375" t="s">
        <v>35</v>
      </c>
      <c r="M4" s="375"/>
      <c r="N4" s="10">
        <f>AC4</f>
        <v>7</v>
      </c>
      <c r="O4" s="92" t="s">
        <v>2</v>
      </c>
      <c r="P4" s="50">
        <v>5</v>
      </c>
      <c r="Q4" s="50">
        <v>4</v>
      </c>
      <c r="R4" s="50">
        <v>5</v>
      </c>
      <c r="S4" s="50">
        <v>7</v>
      </c>
      <c r="T4" s="50">
        <v>1</v>
      </c>
      <c r="U4" s="50">
        <v>2</v>
      </c>
      <c r="V4" s="50">
        <v>2</v>
      </c>
      <c r="W4" s="50">
        <v>2</v>
      </c>
      <c r="X4" s="50">
        <f>P4+T4</f>
        <v>6</v>
      </c>
      <c r="Y4" s="50">
        <f>Q4+U4</f>
        <v>6</v>
      </c>
      <c r="Z4" s="50">
        <f>R4+V4</f>
        <v>7</v>
      </c>
      <c r="AA4" s="50">
        <f>S4+W4</f>
        <v>9</v>
      </c>
      <c r="AB4" s="52">
        <f>P4+Q4+R4+S4</f>
        <v>21</v>
      </c>
      <c r="AC4" s="52">
        <f>T4+U4+V4+W4</f>
        <v>7</v>
      </c>
      <c r="AD4" s="52">
        <f>X4+Y4+Z4+AA4</f>
        <v>28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228"/>
      <c r="X5" s="86">
        <f>COUNTIF(E6:O40,"เหลือง")</f>
        <v>6</v>
      </c>
      <c r="Y5" s="86">
        <f>COUNTIF(E6:O40,"เขียว")</f>
        <v>6</v>
      </c>
      <c r="Z5" s="86">
        <f>COUNTIF(E6:O40,"ชมพู")</f>
        <v>7</v>
      </c>
      <c r="AA5" s="86">
        <f>COUNTIF(E6:O40,"ฟ้า")</f>
        <v>9</v>
      </c>
    </row>
    <row r="6" spans="1:30" s="78" customFormat="1" ht="20.100000000000001" customHeight="1" x14ac:dyDescent="0.55000000000000004">
      <c r="A6" s="71">
        <v>1</v>
      </c>
      <c r="B6" s="71">
        <v>6827</v>
      </c>
      <c r="C6" s="72" t="s">
        <v>577</v>
      </c>
      <c r="D6" s="96" t="s">
        <v>39</v>
      </c>
      <c r="E6" s="97" t="s">
        <v>45</v>
      </c>
      <c r="F6" s="97"/>
      <c r="G6" s="74"/>
      <c r="H6" s="74"/>
      <c r="I6" s="72"/>
      <c r="J6" s="72"/>
      <c r="K6" s="72"/>
      <c r="L6" s="72"/>
      <c r="M6" s="72"/>
      <c r="N6" s="81"/>
      <c r="O6" s="72"/>
      <c r="P6" s="229" t="s">
        <v>45</v>
      </c>
      <c r="Q6" s="77">
        <f>COUNTIF(E6:E40,"เหลือง")</f>
        <v>6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6828</v>
      </c>
      <c r="C7" s="72" t="s">
        <v>625</v>
      </c>
      <c r="D7" s="96" t="s">
        <v>39</v>
      </c>
      <c r="E7" s="97" t="s">
        <v>44</v>
      </c>
      <c r="F7" s="97"/>
      <c r="G7" s="74"/>
      <c r="H7" s="74"/>
      <c r="I7" s="72"/>
      <c r="J7" s="72"/>
      <c r="K7" s="72"/>
      <c r="L7" s="72"/>
      <c r="M7" s="72"/>
      <c r="N7" s="81"/>
      <c r="O7" s="72"/>
      <c r="P7" s="229" t="s">
        <v>43</v>
      </c>
      <c r="Q7" s="77">
        <f>COUNTIF(E6:E40,"เขียว")</f>
        <v>6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6830</v>
      </c>
      <c r="C8" s="72" t="s">
        <v>580</v>
      </c>
      <c r="D8" s="96" t="s">
        <v>39</v>
      </c>
      <c r="E8" s="97" t="s">
        <v>42</v>
      </c>
      <c r="F8" s="97"/>
      <c r="G8" s="74"/>
      <c r="H8" s="74"/>
      <c r="I8" s="72"/>
      <c r="J8" s="72"/>
      <c r="K8" s="72"/>
      <c r="L8" s="72"/>
      <c r="M8" s="72"/>
      <c r="N8" s="81"/>
      <c r="O8" s="72"/>
      <c r="P8" s="229" t="s">
        <v>44</v>
      </c>
      <c r="Q8" s="77">
        <f>COUNTIF(E6:E40,"ชมพู")</f>
        <v>7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71">
        <v>6832</v>
      </c>
      <c r="C9" s="72" t="s">
        <v>582</v>
      </c>
      <c r="D9" s="96" t="s">
        <v>39</v>
      </c>
      <c r="E9" s="97" t="s">
        <v>45</v>
      </c>
      <c r="F9" s="97"/>
      <c r="G9" s="74"/>
      <c r="H9" s="74"/>
      <c r="I9" s="72"/>
      <c r="J9" s="72"/>
      <c r="K9" s="72"/>
      <c r="L9" s="72"/>
      <c r="M9" s="72"/>
      <c r="N9" s="81"/>
      <c r="O9" s="72"/>
      <c r="P9" s="229" t="s">
        <v>42</v>
      </c>
      <c r="Q9" s="77">
        <f>COUNTIF(E6:E40,"ฟ้า")</f>
        <v>9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71">
        <v>6833</v>
      </c>
      <c r="C10" s="72" t="s">
        <v>583</v>
      </c>
      <c r="D10" s="96" t="s">
        <v>39</v>
      </c>
      <c r="E10" s="97" t="s">
        <v>43</v>
      </c>
      <c r="F10" s="97"/>
      <c r="G10" s="74"/>
      <c r="H10" s="74"/>
      <c r="I10" s="72"/>
      <c r="J10" s="72"/>
      <c r="K10" s="72"/>
      <c r="L10" s="72"/>
      <c r="M10" s="72"/>
      <c r="N10" s="81"/>
      <c r="O10" s="72"/>
      <c r="P10" s="229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71">
        <v>6834</v>
      </c>
      <c r="C11" s="72" t="s">
        <v>584</v>
      </c>
      <c r="D11" s="96" t="s">
        <v>39</v>
      </c>
      <c r="E11" s="97" t="s">
        <v>44</v>
      </c>
      <c r="F11" s="97"/>
      <c r="G11" s="74"/>
      <c r="H11" s="74"/>
      <c r="I11" s="72"/>
      <c r="J11" s="72"/>
      <c r="K11" s="72"/>
      <c r="L11" s="72"/>
      <c r="M11" s="72"/>
      <c r="N11" s="81"/>
      <c r="O11" s="72"/>
      <c r="P11" s="229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71">
        <v>6835</v>
      </c>
      <c r="C12" s="72" t="s">
        <v>585</v>
      </c>
      <c r="D12" s="96" t="s">
        <v>39</v>
      </c>
      <c r="E12" s="97" t="s">
        <v>42</v>
      </c>
      <c r="F12" s="97"/>
      <c r="G12" s="74"/>
      <c r="H12" s="74"/>
      <c r="I12" s="72"/>
      <c r="J12" s="72"/>
      <c r="K12" s="72"/>
      <c r="L12" s="72"/>
      <c r="M12" s="72"/>
      <c r="N12" s="81"/>
      <c r="O12" s="72"/>
      <c r="P12" s="229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6836</v>
      </c>
      <c r="C13" s="72" t="s">
        <v>586</v>
      </c>
      <c r="D13" s="96" t="s">
        <v>39</v>
      </c>
      <c r="E13" s="97" t="s">
        <v>45</v>
      </c>
      <c r="F13" s="97"/>
      <c r="G13" s="74"/>
      <c r="H13" s="74"/>
      <c r="I13" s="72"/>
      <c r="J13" s="72"/>
      <c r="K13" s="72"/>
      <c r="L13" s="72"/>
      <c r="M13" s="72"/>
      <c r="N13" s="81"/>
      <c r="O13" s="72"/>
      <c r="P13" s="229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6837</v>
      </c>
      <c r="C14" s="72" t="s">
        <v>587</v>
      </c>
      <c r="D14" s="96" t="s">
        <v>39</v>
      </c>
      <c r="E14" s="97" t="s">
        <v>44</v>
      </c>
      <c r="F14" s="97"/>
      <c r="G14" s="74"/>
      <c r="H14" s="74"/>
      <c r="I14" s="72"/>
      <c r="J14" s="72"/>
      <c r="K14" s="72"/>
      <c r="L14" s="72"/>
      <c r="M14" s="72"/>
      <c r="N14" s="81"/>
      <c r="O14" s="72"/>
      <c r="P14" s="229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86"/>
      <c r="AC14" s="86"/>
      <c r="AD14" s="86"/>
    </row>
    <row r="15" spans="1:30" s="78" customFormat="1" ht="20.100000000000001" customHeight="1" x14ac:dyDescent="0.55000000000000004">
      <c r="A15" s="71">
        <v>10</v>
      </c>
      <c r="B15" s="71">
        <v>6838</v>
      </c>
      <c r="C15" s="72" t="s">
        <v>588</v>
      </c>
      <c r="D15" s="96" t="s">
        <v>39</v>
      </c>
      <c r="E15" s="97" t="s">
        <v>42</v>
      </c>
      <c r="F15" s="97"/>
      <c r="G15" s="74"/>
      <c r="H15" s="74"/>
      <c r="I15" s="72"/>
      <c r="J15" s="72"/>
      <c r="K15" s="72"/>
      <c r="L15" s="72"/>
      <c r="M15" s="72"/>
      <c r="N15" s="81"/>
      <c r="O15" s="72"/>
      <c r="P15" s="229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86"/>
      <c r="AC15" s="86"/>
      <c r="AD15" s="86"/>
    </row>
    <row r="16" spans="1:30" s="78" customFormat="1" ht="20.100000000000001" customHeight="1" x14ac:dyDescent="0.55000000000000004">
      <c r="A16" s="71">
        <v>11</v>
      </c>
      <c r="B16" s="71">
        <v>6839</v>
      </c>
      <c r="C16" s="72" t="s">
        <v>589</v>
      </c>
      <c r="D16" s="96" t="s">
        <v>39</v>
      </c>
      <c r="E16" s="97" t="s">
        <v>44</v>
      </c>
      <c r="F16" s="97"/>
      <c r="G16" s="74"/>
      <c r="H16" s="74"/>
      <c r="I16" s="72"/>
      <c r="J16" s="72"/>
      <c r="K16" s="72"/>
      <c r="L16" s="72"/>
      <c r="M16" s="72"/>
      <c r="N16" s="81"/>
      <c r="O16" s="72"/>
      <c r="P16" s="229" t="s">
        <v>172</v>
      </c>
      <c r="Q16" s="77">
        <f>COUNTIF(D6:D45,"คณิตศาสตร์")</f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86"/>
      <c r="AC16" s="86"/>
      <c r="AD16" s="86"/>
    </row>
    <row r="17" spans="1:30" s="78" customFormat="1" ht="20.100000000000001" customHeight="1" x14ac:dyDescent="0.55000000000000004">
      <c r="A17" s="71">
        <v>12</v>
      </c>
      <c r="B17" s="71">
        <v>6841</v>
      </c>
      <c r="C17" s="72" t="s">
        <v>567</v>
      </c>
      <c r="D17" s="96" t="s">
        <v>41</v>
      </c>
      <c r="E17" s="97" t="s">
        <v>45</v>
      </c>
      <c r="F17" s="97"/>
      <c r="G17" s="74"/>
      <c r="H17" s="74"/>
      <c r="I17" s="72"/>
      <c r="J17" s="72"/>
      <c r="K17" s="72"/>
      <c r="L17" s="72"/>
      <c r="M17" s="72"/>
      <c r="N17" s="81"/>
      <c r="O17" s="72"/>
      <c r="P17" s="229" t="s">
        <v>37</v>
      </c>
      <c r="Q17" s="77">
        <f>COUNTIF(D6:D45,"ศิลปะ")</f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86"/>
      <c r="AC17" s="86"/>
      <c r="AD17" s="86"/>
    </row>
    <row r="18" spans="1:30" s="78" customFormat="1" ht="20.100000000000001" customHeight="1" x14ac:dyDescent="0.55000000000000004">
      <c r="A18" s="71">
        <v>13</v>
      </c>
      <c r="B18" s="71">
        <v>6842</v>
      </c>
      <c r="C18" s="72" t="s">
        <v>568</v>
      </c>
      <c r="D18" s="96" t="s">
        <v>41</v>
      </c>
      <c r="E18" s="97" t="s">
        <v>44</v>
      </c>
      <c r="F18" s="97"/>
      <c r="G18" s="74"/>
      <c r="H18" s="74"/>
      <c r="I18" s="72"/>
      <c r="J18" s="72"/>
      <c r="K18" s="72"/>
      <c r="L18" s="72"/>
      <c r="M18" s="72"/>
      <c r="N18" s="81"/>
      <c r="O18" s="72"/>
      <c r="P18" s="229" t="s">
        <v>40</v>
      </c>
      <c r="Q18" s="77">
        <f>COUNTIF(D6:D45,"นาฏศิลป์")</f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20.100000000000001" customHeight="1" x14ac:dyDescent="0.55000000000000004">
      <c r="A19" s="71">
        <v>14</v>
      </c>
      <c r="B19" s="71">
        <v>6843</v>
      </c>
      <c r="C19" s="72" t="s">
        <v>618</v>
      </c>
      <c r="D19" s="96" t="s">
        <v>41</v>
      </c>
      <c r="E19" s="97" t="s">
        <v>43</v>
      </c>
      <c r="F19" s="97"/>
      <c r="G19" s="74"/>
      <c r="H19" s="74"/>
      <c r="I19" s="72"/>
      <c r="J19" s="72"/>
      <c r="K19" s="72"/>
      <c r="L19" s="72"/>
      <c r="M19" s="72"/>
      <c r="N19" s="81"/>
      <c r="O19" s="72"/>
      <c r="P19" s="229" t="s">
        <v>38</v>
      </c>
      <c r="Q19" s="77">
        <f>COUNTIF(D6:D45,"ดนตรีไทย")</f>
        <v>1</v>
      </c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86"/>
      <c r="AC19" s="86"/>
      <c r="AD19" s="86"/>
    </row>
    <row r="20" spans="1:30" s="78" customFormat="1" ht="20.100000000000001" customHeight="1" x14ac:dyDescent="0.55000000000000004">
      <c r="A20" s="71">
        <v>15</v>
      </c>
      <c r="B20" s="71">
        <v>6844</v>
      </c>
      <c r="C20" s="72" t="s">
        <v>570</v>
      </c>
      <c r="D20" s="96" t="s">
        <v>41</v>
      </c>
      <c r="E20" s="97" t="s">
        <v>42</v>
      </c>
      <c r="F20" s="97"/>
      <c r="G20" s="74"/>
      <c r="H20" s="74"/>
      <c r="I20" s="72"/>
      <c r="J20" s="72"/>
      <c r="K20" s="72"/>
      <c r="L20" s="72"/>
      <c r="M20" s="72"/>
      <c r="N20" s="81"/>
      <c r="O20" s="72"/>
      <c r="P20" s="229" t="s">
        <v>39</v>
      </c>
      <c r="Q20" s="77">
        <f>COUNTIF(D6:D45,"เกษตรกรรม")</f>
        <v>12</v>
      </c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20.100000000000001" customHeight="1" x14ac:dyDescent="0.55000000000000004">
      <c r="A21" s="71">
        <v>16</v>
      </c>
      <c r="B21" s="71">
        <v>6845</v>
      </c>
      <c r="C21" s="72" t="s">
        <v>626</v>
      </c>
      <c r="D21" s="96" t="s">
        <v>41</v>
      </c>
      <c r="E21" s="97" t="s">
        <v>43</v>
      </c>
      <c r="F21" s="97"/>
      <c r="G21" s="74"/>
      <c r="H21" s="74"/>
      <c r="I21" s="72"/>
      <c r="J21" s="72"/>
      <c r="K21" s="72"/>
      <c r="L21" s="72"/>
      <c r="M21" s="72"/>
      <c r="N21" s="81"/>
      <c r="O21" s="72"/>
      <c r="P21" s="229" t="s">
        <v>41</v>
      </c>
      <c r="Q21" s="77">
        <f>COUNTIF(D6:D45,"คหกรรม")</f>
        <v>15</v>
      </c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>
        <v>6846</v>
      </c>
      <c r="C22" s="72" t="s">
        <v>572</v>
      </c>
      <c r="D22" s="96" t="s">
        <v>41</v>
      </c>
      <c r="E22" s="98" t="s">
        <v>43</v>
      </c>
      <c r="F22" s="97"/>
      <c r="G22" s="74"/>
      <c r="H22" s="74"/>
      <c r="I22" s="72"/>
      <c r="J22" s="72"/>
      <c r="K22" s="72"/>
      <c r="L22" s="72"/>
      <c r="M22" s="72"/>
      <c r="N22" s="81"/>
      <c r="O22" s="72"/>
      <c r="P22" s="229" t="s">
        <v>305</v>
      </c>
      <c r="Q22" s="77">
        <f>COUNTIF(D6:D45,"พลศึกษา")</f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>
        <v>6847</v>
      </c>
      <c r="C23" s="72" t="s">
        <v>573</v>
      </c>
      <c r="D23" s="96" t="s">
        <v>41</v>
      </c>
      <c r="E23" s="98" t="s">
        <v>42</v>
      </c>
      <c r="F23" s="97"/>
      <c r="G23" s="74"/>
      <c r="H23" s="74"/>
      <c r="I23" s="72"/>
      <c r="J23" s="72"/>
      <c r="K23" s="72"/>
      <c r="L23" s="72"/>
      <c r="M23" s="72"/>
      <c r="N23" s="81"/>
      <c r="O23" s="72"/>
      <c r="P23" s="229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71">
        <v>6849</v>
      </c>
      <c r="C24" s="72" t="s">
        <v>574</v>
      </c>
      <c r="D24" s="96" t="s">
        <v>41</v>
      </c>
      <c r="E24" s="97" t="s">
        <v>45</v>
      </c>
      <c r="F24" s="97"/>
      <c r="G24" s="74"/>
      <c r="H24" s="74"/>
      <c r="I24" s="72"/>
      <c r="J24" s="72"/>
      <c r="K24" s="72"/>
      <c r="L24" s="72"/>
      <c r="M24" s="72"/>
      <c r="N24" s="81"/>
      <c r="O24" s="72"/>
      <c r="P24" s="229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71">
        <v>6850</v>
      </c>
      <c r="C25" s="72" t="s">
        <v>575</v>
      </c>
      <c r="D25" s="96" t="s">
        <v>41</v>
      </c>
      <c r="E25" s="97" t="s">
        <v>42</v>
      </c>
      <c r="F25" s="97"/>
      <c r="G25" s="74"/>
      <c r="H25" s="74"/>
      <c r="I25" s="72"/>
      <c r="J25" s="72"/>
      <c r="K25" s="72"/>
      <c r="L25" s="72"/>
      <c r="M25" s="72"/>
      <c r="N25" s="81"/>
      <c r="O25" s="72"/>
      <c r="P25" s="229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71">
        <v>6851</v>
      </c>
      <c r="C26" s="72" t="s">
        <v>576</v>
      </c>
      <c r="D26" s="96" t="s">
        <v>41</v>
      </c>
      <c r="E26" s="97" t="s">
        <v>44</v>
      </c>
      <c r="F26" s="97"/>
      <c r="G26" s="74"/>
      <c r="H26" s="74"/>
      <c r="I26" s="72"/>
      <c r="J26" s="72"/>
      <c r="K26" s="72"/>
      <c r="L26" s="72"/>
      <c r="M26" s="72"/>
      <c r="N26" s="81"/>
      <c r="O26" s="72"/>
      <c r="P26" s="229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71">
        <v>6852</v>
      </c>
      <c r="C27" s="72" t="s">
        <v>546</v>
      </c>
      <c r="D27" s="96" t="s">
        <v>41</v>
      </c>
      <c r="E27" s="97" t="s">
        <v>44</v>
      </c>
      <c r="F27" s="98"/>
      <c r="G27" s="74"/>
      <c r="H27" s="74"/>
      <c r="I27" s="72"/>
      <c r="J27" s="72"/>
      <c r="K27" s="72"/>
      <c r="L27" s="72"/>
      <c r="M27" s="72"/>
      <c r="N27" s="81"/>
      <c r="O27" s="72"/>
      <c r="P27" s="229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71">
        <v>6854</v>
      </c>
      <c r="C28" s="72" t="s">
        <v>548</v>
      </c>
      <c r="D28" s="96" t="s">
        <v>41</v>
      </c>
      <c r="E28" s="97" t="s">
        <v>42</v>
      </c>
      <c r="F28" s="98"/>
      <c r="G28" s="74"/>
      <c r="H28" s="74"/>
      <c r="I28" s="72"/>
      <c r="J28" s="72"/>
      <c r="K28" s="72"/>
      <c r="L28" s="72"/>
      <c r="M28" s="72"/>
      <c r="N28" s="81"/>
      <c r="O28" s="72"/>
      <c r="P28" s="229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71">
        <v>6855</v>
      </c>
      <c r="C29" s="72" t="s">
        <v>549</v>
      </c>
      <c r="D29" s="96" t="s">
        <v>41</v>
      </c>
      <c r="E29" s="97" t="s">
        <v>42</v>
      </c>
      <c r="F29" s="97"/>
      <c r="G29" s="74"/>
      <c r="H29" s="74"/>
      <c r="I29" s="72"/>
      <c r="J29" s="72"/>
      <c r="K29" s="72"/>
      <c r="L29" s="72"/>
      <c r="M29" s="72"/>
      <c r="N29" s="81"/>
      <c r="O29" s="72"/>
      <c r="P29" s="229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71">
        <v>6856</v>
      </c>
      <c r="C30" s="72" t="s">
        <v>550</v>
      </c>
      <c r="D30" s="96" t="s">
        <v>41</v>
      </c>
      <c r="E30" s="97" t="s">
        <v>43</v>
      </c>
      <c r="F30" s="97"/>
      <c r="G30" s="74"/>
      <c r="H30" s="74"/>
      <c r="I30" s="72"/>
      <c r="J30" s="72"/>
      <c r="K30" s="72"/>
      <c r="L30" s="72"/>
      <c r="M30" s="72"/>
      <c r="N30" s="81"/>
      <c r="O30" s="72"/>
      <c r="P30" s="229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71">
        <v>6889</v>
      </c>
      <c r="C31" s="72" t="s">
        <v>613</v>
      </c>
      <c r="D31" s="96" t="s">
        <v>39</v>
      </c>
      <c r="E31" s="97" t="s">
        <v>45</v>
      </c>
      <c r="F31" s="97"/>
      <c r="G31" s="74"/>
      <c r="H31" s="74"/>
      <c r="I31" s="72"/>
      <c r="J31" s="72"/>
      <c r="K31" s="72"/>
      <c r="L31" s="72"/>
      <c r="M31" s="72"/>
      <c r="N31" s="81"/>
      <c r="O31" s="72"/>
      <c r="P31" s="229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71">
        <v>6931</v>
      </c>
      <c r="C32" s="72" t="s">
        <v>776</v>
      </c>
      <c r="D32" s="96" t="s">
        <v>41</v>
      </c>
      <c r="E32" s="97" t="s">
        <v>43</v>
      </c>
      <c r="F32" s="97"/>
      <c r="G32" s="74"/>
      <c r="H32" s="74"/>
      <c r="I32" s="72"/>
      <c r="J32" s="72"/>
      <c r="K32" s="72"/>
      <c r="L32" s="72"/>
      <c r="M32" s="72"/>
      <c r="N32" s="81"/>
      <c r="O32" s="72"/>
      <c r="P32" s="229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>
        <v>28</v>
      </c>
      <c r="B33" s="71">
        <v>7045</v>
      </c>
      <c r="C33" s="72" t="s">
        <v>890</v>
      </c>
      <c r="D33" s="96" t="s">
        <v>38</v>
      </c>
      <c r="E33" s="97" t="s">
        <v>42</v>
      </c>
      <c r="F33" s="97"/>
      <c r="G33" s="72"/>
      <c r="H33" s="72"/>
      <c r="I33" s="72"/>
      <c r="J33" s="72"/>
      <c r="K33" s="72"/>
      <c r="L33" s="72"/>
      <c r="M33" s="72"/>
      <c r="N33" s="72"/>
      <c r="O33" s="72"/>
      <c r="P33" s="229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/>
      <c r="B34" s="71"/>
      <c r="C34" s="72"/>
      <c r="D34" s="96"/>
      <c r="E34" s="97"/>
      <c r="F34" s="89"/>
      <c r="G34" s="72"/>
      <c r="H34" s="72"/>
      <c r="I34" s="72"/>
      <c r="J34" s="72"/>
      <c r="K34" s="72"/>
      <c r="L34" s="72"/>
      <c r="M34" s="72"/>
      <c r="N34" s="72"/>
      <c r="O34" s="72"/>
      <c r="P34" s="229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/>
      <c r="B35" s="71"/>
      <c r="C35" s="72"/>
      <c r="D35" s="96"/>
      <c r="E35" s="97"/>
      <c r="F35" s="89"/>
      <c r="G35" s="72"/>
      <c r="H35" s="72"/>
      <c r="I35" s="72"/>
      <c r="J35" s="72"/>
      <c r="K35" s="72"/>
      <c r="L35" s="72"/>
      <c r="M35" s="72"/>
      <c r="N35" s="72"/>
      <c r="O35" s="72"/>
      <c r="P35" s="229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1"/>
      <c r="B36" s="71"/>
      <c r="C36" s="72"/>
      <c r="D36" s="97"/>
      <c r="E36" s="97"/>
      <c r="F36" s="89"/>
      <c r="G36" s="72"/>
      <c r="H36" s="72"/>
      <c r="I36" s="72"/>
      <c r="J36" s="72"/>
      <c r="K36" s="72"/>
      <c r="L36" s="72"/>
      <c r="M36" s="72"/>
      <c r="N36" s="72"/>
      <c r="O36" s="72"/>
      <c r="P36" s="229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1"/>
      <c r="B37" s="71"/>
      <c r="C37" s="72"/>
      <c r="D37" s="97"/>
      <c r="E37" s="97"/>
      <c r="F37" s="89"/>
      <c r="G37" s="72"/>
      <c r="H37" s="72"/>
      <c r="I37" s="72"/>
      <c r="J37" s="72"/>
      <c r="K37" s="72"/>
      <c r="L37" s="72"/>
      <c r="M37" s="72"/>
      <c r="N37" s="72"/>
      <c r="O37" s="72"/>
      <c r="P37" s="229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1"/>
      <c r="B38" s="71"/>
      <c r="C38" s="72"/>
      <c r="D38" s="96"/>
      <c r="E38" s="97"/>
      <c r="F38" s="89"/>
      <c r="G38" s="72"/>
      <c r="H38" s="72"/>
      <c r="I38" s="72"/>
      <c r="J38" s="72"/>
      <c r="K38" s="72"/>
      <c r="L38" s="72"/>
      <c r="M38" s="72"/>
      <c r="N38" s="72"/>
      <c r="O38" s="72"/>
      <c r="P38" s="229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7"/>
      <c r="B39" s="77"/>
      <c r="D39" s="101"/>
      <c r="E39" s="101"/>
      <c r="F39" s="90"/>
      <c r="P39" s="229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20.100000000000001" customHeight="1" x14ac:dyDescent="0.55000000000000004">
      <c r="A40" s="77"/>
      <c r="B40" s="77"/>
      <c r="D40" s="101"/>
      <c r="E40" s="101"/>
      <c r="F40" s="90"/>
      <c r="P40" s="229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20.100000000000001" customHeight="1" x14ac:dyDescent="0.55000000000000004">
      <c r="A41" s="77"/>
      <c r="B41" s="77"/>
      <c r="D41" s="101"/>
      <c r="E41" s="101"/>
      <c r="P41" s="229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s="78" customFormat="1" ht="20.100000000000001" customHeight="1" x14ac:dyDescent="0.55000000000000004">
      <c r="A42" s="77"/>
      <c r="B42" s="77"/>
      <c r="D42" s="101"/>
      <c r="E42" s="101"/>
      <c r="P42" s="229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s="78" customFormat="1" ht="17.850000000000001" customHeight="1" x14ac:dyDescent="0.55000000000000004">
      <c r="A43" s="77"/>
      <c r="B43" s="77"/>
      <c r="D43" s="101"/>
      <c r="E43" s="101"/>
      <c r="P43" s="229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86"/>
      <c r="AC43" s="86"/>
      <c r="AD43" s="86"/>
    </row>
    <row r="44" spans="1:30" s="78" customFormat="1" ht="17.850000000000001" customHeight="1" x14ac:dyDescent="0.55000000000000004">
      <c r="A44" s="77"/>
      <c r="B44" s="77"/>
      <c r="D44" s="101"/>
      <c r="E44" s="101"/>
      <c r="P44" s="229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86"/>
      <c r="AC44" s="86"/>
      <c r="AD44" s="86"/>
    </row>
    <row r="45" spans="1:30" s="78" customFormat="1" ht="17.850000000000001" customHeight="1" x14ac:dyDescent="0.55000000000000004">
      <c r="A45" s="77"/>
      <c r="B45" s="77"/>
      <c r="D45" s="101"/>
      <c r="E45" s="101"/>
      <c r="P45" s="229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86"/>
      <c r="AC45" s="86"/>
      <c r="AD45" s="86"/>
    </row>
    <row r="46" spans="1:30" ht="17.850000000000001" customHeight="1" x14ac:dyDescent="0.55000000000000004">
      <c r="D46" s="102"/>
      <c r="E46" s="102"/>
    </row>
    <row r="47" spans="1:30" ht="17.850000000000001" customHeight="1" x14ac:dyDescent="0.55000000000000004">
      <c r="D47" s="102"/>
      <c r="E47" s="102"/>
    </row>
    <row r="48" spans="1:30" ht="17.850000000000001" customHeight="1" x14ac:dyDescent="0.55000000000000004">
      <c r="D48" s="102"/>
      <c r="E48" s="102"/>
    </row>
    <row r="49" spans="1:30" ht="17.850000000000001" customHeight="1" x14ac:dyDescent="0.55000000000000004">
      <c r="D49" s="102"/>
      <c r="E49" s="102"/>
    </row>
    <row r="51" spans="1:30" s="78" customFormat="1" ht="20.100000000000001" customHeight="1" x14ac:dyDescent="0.55000000000000004">
      <c r="A51" s="77"/>
      <c r="B51" s="71">
        <v>6674</v>
      </c>
      <c r="C51" s="76" t="s">
        <v>303</v>
      </c>
      <c r="D51" s="105" t="s">
        <v>40</v>
      </c>
      <c r="E51" s="98" t="s">
        <v>42</v>
      </c>
      <c r="P51" s="229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86"/>
      <c r="AC51" s="86"/>
      <c r="AD51" s="86"/>
    </row>
    <row r="52" spans="1:30" ht="17.850000000000001" customHeight="1" x14ac:dyDescent="0.55000000000000004">
      <c r="B52" s="85">
        <v>7044</v>
      </c>
      <c r="C52" s="84" t="s">
        <v>889</v>
      </c>
      <c r="D52" s="155" t="s">
        <v>38</v>
      </c>
      <c r="E52" s="149" t="s">
        <v>44</v>
      </c>
    </row>
    <row r="53" spans="1:30" ht="17.850000000000001" customHeight="1" x14ac:dyDescent="0.55000000000000004">
      <c r="B53" s="3">
        <v>6853</v>
      </c>
      <c r="C53" s="2" t="s">
        <v>622</v>
      </c>
      <c r="D53" s="2" t="s">
        <v>41</v>
      </c>
      <c r="E53" s="2" t="s">
        <v>43</v>
      </c>
    </row>
    <row r="54" spans="1:30" ht="17.850000000000001" customHeight="1" x14ac:dyDescent="0.55000000000000004">
      <c r="B54" s="3">
        <v>6848</v>
      </c>
      <c r="C54" s="2" t="s">
        <v>605</v>
      </c>
      <c r="D54" s="2" t="s">
        <v>41</v>
      </c>
      <c r="E54" s="2" t="s">
        <v>45</v>
      </c>
    </row>
  </sheetData>
  <sortState xmlns:xlrd2="http://schemas.microsoft.com/office/spreadsheetml/2017/richdata2" ref="B6:E33">
    <sortCondition ref="B6:B33"/>
  </sortState>
  <mergeCells count="9">
    <mergeCell ref="X3:AA3"/>
    <mergeCell ref="I4:J4"/>
    <mergeCell ref="L4:M4"/>
    <mergeCell ref="A1:O1"/>
    <mergeCell ref="A2:O2"/>
    <mergeCell ref="A3:O3"/>
    <mergeCell ref="P3:S3"/>
    <mergeCell ref="T3:W3"/>
    <mergeCell ref="A4:F4"/>
  </mergeCells>
  <pageMargins left="0.67" right="0.19685039370078741" top="0.51" bottom="0.11811023622047245" header="0" footer="0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52"/>
  <sheetViews>
    <sheetView view="pageBreakPreview" topLeftCell="A31" zoomScale="120" zoomScaleNormal="100" zoomScaleSheetLayoutView="120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16" width="5.625" style="69" customWidth="1"/>
    <col min="17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684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227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s="51" customFormat="1" ht="20.100000000000001" customHeight="1" x14ac:dyDescent="0.55000000000000004">
      <c r="A4" s="377" t="s">
        <v>878</v>
      </c>
      <c r="B4" s="377"/>
      <c r="C4" s="377"/>
      <c r="D4" s="377"/>
      <c r="E4" s="377"/>
      <c r="F4" s="377"/>
      <c r="G4" s="11"/>
      <c r="H4" s="11"/>
      <c r="I4" s="375" t="s">
        <v>3</v>
      </c>
      <c r="J4" s="375"/>
      <c r="K4" s="10">
        <f>AB4</f>
        <v>20</v>
      </c>
      <c r="L4" s="375" t="s">
        <v>35</v>
      </c>
      <c r="M4" s="375"/>
      <c r="N4" s="10">
        <f>AC4</f>
        <v>9</v>
      </c>
      <c r="O4" s="92" t="s">
        <v>2</v>
      </c>
      <c r="P4" s="176">
        <v>5</v>
      </c>
      <c r="Q4" s="176">
        <v>6</v>
      </c>
      <c r="R4" s="176">
        <v>5</v>
      </c>
      <c r="S4" s="176">
        <v>4</v>
      </c>
      <c r="T4" s="176">
        <v>2</v>
      </c>
      <c r="U4" s="176">
        <v>2</v>
      </c>
      <c r="V4" s="176">
        <v>2</v>
      </c>
      <c r="W4" s="176">
        <v>3</v>
      </c>
      <c r="X4" s="50">
        <f>P4+T4</f>
        <v>7</v>
      </c>
      <c r="Y4" s="50">
        <f>Q4+U4</f>
        <v>8</v>
      </c>
      <c r="Z4" s="50">
        <f>R4+V4</f>
        <v>7</v>
      </c>
      <c r="AA4" s="50">
        <f>S4+W4</f>
        <v>7</v>
      </c>
      <c r="AB4" s="52">
        <f>P4+Q4+R4+S4</f>
        <v>20</v>
      </c>
      <c r="AC4" s="52">
        <f>T4+U4+V4+W4</f>
        <v>9</v>
      </c>
      <c r="AD4" s="52">
        <f>X4+Y4+Z4+AA4</f>
        <v>29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228"/>
      <c r="X5" s="178">
        <f>COUNTIF(E6:O40,"เหลือง")</f>
        <v>7</v>
      </c>
      <c r="Y5" s="178">
        <f>COUNTIF(E6:O40,"เขียว")</f>
        <v>8</v>
      </c>
      <c r="Z5" s="178">
        <f>COUNTIF(E6:O40,"ชมพู")</f>
        <v>7</v>
      </c>
      <c r="AA5" s="178">
        <f>COUNTIF(E6:O40,"ฟ้า")</f>
        <v>7</v>
      </c>
    </row>
    <row r="6" spans="1:30" s="78" customFormat="1" ht="20.100000000000001" customHeight="1" x14ac:dyDescent="0.55000000000000004">
      <c r="A6" s="71">
        <v>1</v>
      </c>
      <c r="B6" s="71">
        <v>6857</v>
      </c>
      <c r="C6" s="72" t="s">
        <v>551</v>
      </c>
      <c r="D6" s="96" t="s">
        <v>172</v>
      </c>
      <c r="E6" s="97" t="s">
        <v>44</v>
      </c>
      <c r="F6" s="97"/>
      <c r="G6" s="74"/>
      <c r="H6" s="74"/>
      <c r="I6" s="72"/>
      <c r="J6" s="72"/>
      <c r="K6" s="72"/>
      <c r="L6" s="72"/>
      <c r="M6" s="72"/>
      <c r="N6" s="81"/>
      <c r="O6" s="72"/>
      <c r="P6" s="229" t="s">
        <v>45</v>
      </c>
      <c r="Q6" s="177">
        <f>COUNTIF(E6:E40,"เหลือง")</f>
        <v>7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6858</v>
      </c>
      <c r="C7" s="72" t="s">
        <v>552</v>
      </c>
      <c r="D7" s="96" t="s">
        <v>172</v>
      </c>
      <c r="E7" s="97" t="s">
        <v>45</v>
      </c>
      <c r="F7" s="97"/>
      <c r="G7" s="74"/>
      <c r="H7" s="74"/>
      <c r="I7" s="72"/>
      <c r="J7" s="72"/>
      <c r="K7" s="72"/>
      <c r="L7" s="72"/>
      <c r="M7" s="72"/>
      <c r="N7" s="81"/>
      <c r="O7" s="72"/>
      <c r="P7" s="229" t="s">
        <v>43</v>
      </c>
      <c r="Q7" s="177">
        <f>COUNTIF(E6:E40,"เขียว")</f>
        <v>8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6859</v>
      </c>
      <c r="C8" s="72" t="s">
        <v>553</v>
      </c>
      <c r="D8" s="103" t="s">
        <v>172</v>
      </c>
      <c r="E8" s="98" t="s">
        <v>43</v>
      </c>
      <c r="F8" s="98"/>
      <c r="G8" s="71"/>
      <c r="H8" s="72"/>
      <c r="I8" s="98"/>
      <c r="J8" s="98"/>
      <c r="K8" s="72"/>
      <c r="L8" s="72"/>
      <c r="M8" s="72"/>
      <c r="N8" s="81"/>
      <c r="O8" s="72"/>
      <c r="P8" s="229" t="s">
        <v>44</v>
      </c>
      <c r="Q8" s="177">
        <f>COUNTIF(E6:E40,"ชมพู")</f>
        <v>7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71">
        <v>6860</v>
      </c>
      <c r="C9" s="72" t="s">
        <v>554</v>
      </c>
      <c r="D9" s="96" t="s">
        <v>172</v>
      </c>
      <c r="E9" s="98" t="s">
        <v>42</v>
      </c>
      <c r="F9" s="98"/>
      <c r="G9" s="71"/>
      <c r="H9" s="72"/>
      <c r="I9" s="98"/>
      <c r="J9" s="98"/>
      <c r="K9" s="72"/>
      <c r="L9" s="72"/>
      <c r="M9" s="72"/>
      <c r="N9" s="81"/>
      <c r="O9" s="72"/>
      <c r="P9" s="229" t="s">
        <v>42</v>
      </c>
      <c r="Q9" s="177">
        <f>COUNTIF(E6:E40,"ฟ้า")</f>
        <v>7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71">
        <v>6861</v>
      </c>
      <c r="C10" s="72" t="s">
        <v>555</v>
      </c>
      <c r="D10" s="103" t="s">
        <v>172</v>
      </c>
      <c r="E10" s="98" t="s">
        <v>45</v>
      </c>
      <c r="F10" s="98"/>
      <c r="G10" s="71"/>
      <c r="H10" s="72"/>
      <c r="I10" s="97"/>
      <c r="J10" s="97"/>
      <c r="K10" s="72"/>
      <c r="L10" s="72"/>
      <c r="M10" s="72"/>
      <c r="N10" s="81"/>
      <c r="O10" s="72"/>
      <c r="P10" s="229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71">
        <v>6862</v>
      </c>
      <c r="C11" s="72" t="s">
        <v>556</v>
      </c>
      <c r="D11" s="96" t="s">
        <v>172</v>
      </c>
      <c r="E11" s="97" t="s">
        <v>42</v>
      </c>
      <c r="F11" s="97"/>
      <c r="G11" s="71"/>
      <c r="H11" s="72"/>
      <c r="I11" s="98"/>
      <c r="J11" s="98"/>
      <c r="K11" s="72"/>
      <c r="L11" s="72"/>
      <c r="M11" s="72"/>
      <c r="N11" s="81"/>
      <c r="O11" s="72"/>
      <c r="P11" s="229" t="s">
        <v>172</v>
      </c>
      <c r="Q11" s="77">
        <f>COUNTIF(D6:D45,"คณิตศาสตร์")</f>
        <v>17</v>
      </c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71">
        <v>6863</v>
      </c>
      <c r="C12" s="72" t="s">
        <v>557</v>
      </c>
      <c r="D12" s="96" t="s">
        <v>172</v>
      </c>
      <c r="E12" s="97" t="s">
        <v>44</v>
      </c>
      <c r="F12" s="98"/>
      <c r="G12" s="74"/>
      <c r="H12" s="74"/>
      <c r="I12" s="72"/>
      <c r="J12" s="72"/>
      <c r="K12" s="72"/>
      <c r="L12" s="72"/>
      <c r="M12" s="72"/>
      <c r="N12" s="81"/>
      <c r="O12" s="72"/>
      <c r="P12" s="229" t="s">
        <v>37</v>
      </c>
      <c r="Q12" s="77">
        <f>COUNTIF(D6:D45,"ศิลปะ")</f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6864</v>
      </c>
      <c r="C13" s="72" t="s">
        <v>558</v>
      </c>
      <c r="D13" s="96" t="s">
        <v>172</v>
      </c>
      <c r="E13" s="98" t="s">
        <v>43</v>
      </c>
      <c r="F13" s="97"/>
      <c r="G13" s="74"/>
      <c r="H13" s="74"/>
      <c r="I13" s="72"/>
      <c r="J13" s="72"/>
      <c r="K13" s="72"/>
      <c r="L13" s="72"/>
      <c r="M13" s="72"/>
      <c r="N13" s="81"/>
      <c r="O13" s="72"/>
      <c r="P13" s="229" t="s">
        <v>40</v>
      </c>
      <c r="Q13" s="77">
        <f>COUNTIF(D6:D45,"นาฏศิลป์")</f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6865</v>
      </c>
      <c r="C14" s="72" t="s">
        <v>559</v>
      </c>
      <c r="D14" s="96" t="s">
        <v>172</v>
      </c>
      <c r="E14" s="97" t="s">
        <v>43</v>
      </c>
      <c r="F14" s="98"/>
      <c r="G14" s="74"/>
      <c r="H14" s="74"/>
      <c r="I14" s="72"/>
      <c r="J14" s="72"/>
      <c r="K14" s="72"/>
      <c r="L14" s="72"/>
      <c r="M14" s="72"/>
      <c r="N14" s="81"/>
      <c r="O14" s="72"/>
      <c r="P14" s="229" t="s">
        <v>38</v>
      </c>
      <c r="Q14" s="77">
        <f>COUNTIF(D6:D45,"ดนตรีไทย")</f>
        <v>12</v>
      </c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86"/>
      <c r="AC14" s="86"/>
      <c r="AD14" s="86"/>
    </row>
    <row r="15" spans="1:30" s="78" customFormat="1" ht="20.100000000000001" customHeight="1" x14ac:dyDescent="0.55000000000000004">
      <c r="A15" s="71">
        <v>10</v>
      </c>
      <c r="B15" s="71">
        <v>6866</v>
      </c>
      <c r="C15" s="72" t="s">
        <v>560</v>
      </c>
      <c r="D15" s="96" t="s">
        <v>172</v>
      </c>
      <c r="E15" s="97" t="s">
        <v>42</v>
      </c>
      <c r="F15" s="97"/>
      <c r="G15" s="74"/>
      <c r="H15" s="74"/>
      <c r="I15" s="72"/>
      <c r="J15" s="72"/>
      <c r="K15" s="72"/>
      <c r="L15" s="72"/>
      <c r="M15" s="72"/>
      <c r="N15" s="81"/>
      <c r="O15" s="72"/>
      <c r="P15" s="229" t="s">
        <v>39</v>
      </c>
      <c r="Q15" s="77">
        <f>COUNTIF(D6:D45,"เกษตรกรรม")</f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86"/>
      <c r="AC15" s="86"/>
      <c r="AD15" s="86"/>
    </row>
    <row r="16" spans="1:30" s="78" customFormat="1" ht="20.100000000000001" customHeight="1" x14ac:dyDescent="0.55000000000000004">
      <c r="A16" s="71">
        <v>11</v>
      </c>
      <c r="B16" s="71">
        <v>6867</v>
      </c>
      <c r="C16" s="72" t="s">
        <v>619</v>
      </c>
      <c r="D16" s="96" t="s">
        <v>172</v>
      </c>
      <c r="E16" s="98" t="s">
        <v>45</v>
      </c>
      <c r="F16" s="97"/>
      <c r="G16" s="74"/>
      <c r="H16" s="74"/>
      <c r="I16" s="72"/>
      <c r="J16" s="72"/>
      <c r="K16" s="72"/>
      <c r="L16" s="72"/>
      <c r="M16" s="72"/>
      <c r="N16" s="81"/>
      <c r="O16" s="72"/>
      <c r="P16" s="229" t="s">
        <v>41</v>
      </c>
      <c r="Q16" s="77">
        <f>COUNTIF(D6:D45,"คหกรรม")</f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86"/>
      <c r="AC16" s="86"/>
      <c r="AD16" s="86"/>
    </row>
    <row r="17" spans="1:30" s="78" customFormat="1" ht="20.100000000000001" customHeight="1" x14ac:dyDescent="0.55000000000000004">
      <c r="A17" s="71">
        <v>12</v>
      </c>
      <c r="B17" s="71">
        <v>6869</v>
      </c>
      <c r="C17" s="72" t="s">
        <v>563</v>
      </c>
      <c r="D17" s="96" t="s">
        <v>172</v>
      </c>
      <c r="E17" s="97" t="s">
        <v>43</v>
      </c>
      <c r="F17" s="98"/>
      <c r="G17" s="74"/>
      <c r="H17" s="74"/>
      <c r="I17" s="72"/>
      <c r="J17" s="72"/>
      <c r="K17" s="72"/>
      <c r="L17" s="72"/>
      <c r="M17" s="72"/>
      <c r="N17" s="81"/>
      <c r="O17" s="72"/>
      <c r="P17" s="229" t="s">
        <v>305</v>
      </c>
      <c r="Q17" s="77">
        <f>COUNTIF(D6:D45,"พลศึกษา")</f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86"/>
      <c r="AC17" s="86"/>
      <c r="AD17" s="86"/>
    </row>
    <row r="18" spans="1:30" s="78" customFormat="1" ht="20.100000000000001" customHeight="1" x14ac:dyDescent="0.55000000000000004">
      <c r="A18" s="71">
        <v>13</v>
      </c>
      <c r="B18" s="71">
        <v>6870</v>
      </c>
      <c r="C18" s="72" t="s">
        <v>564</v>
      </c>
      <c r="D18" s="96" t="s">
        <v>172</v>
      </c>
      <c r="E18" s="97" t="s">
        <v>42</v>
      </c>
      <c r="F18" s="97"/>
      <c r="G18" s="74"/>
      <c r="H18" s="74"/>
      <c r="I18" s="72"/>
      <c r="J18" s="72"/>
      <c r="K18" s="72"/>
      <c r="L18" s="72"/>
      <c r="M18" s="72"/>
      <c r="N18" s="81"/>
      <c r="O18" s="72"/>
      <c r="P18" s="229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20.100000000000001" customHeight="1" x14ac:dyDescent="0.55000000000000004">
      <c r="A19" s="71">
        <v>14</v>
      </c>
      <c r="B19" s="71">
        <v>6871</v>
      </c>
      <c r="C19" s="72" t="s">
        <v>565</v>
      </c>
      <c r="D19" s="96" t="s">
        <v>172</v>
      </c>
      <c r="E19" s="98" t="s">
        <v>45</v>
      </c>
      <c r="F19" s="98"/>
      <c r="G19" s="74"/>
      <c r="H19" s="74"/>
      <c r="I19" s="72"/>
      <c r="J19" s="72"/>
      <c r="K19" s="72"/>
      <c r="L19" s="72"/>
      <c r="M19" s="72"/>
      <c r="N19" s="81"/>
      <c r="O19" s="72"/>
      <c r="P19" s="229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86"/>
      <c r="AC19" s="86"/>
      <c r="AD19" s="86"/>
    </row>
    <row r="20" spans="1:30" s="78" customFormat="1" ht="20.100000000000001" customHeight="1" x14ac:dyDescent="0.55000000000000004">
      <c r="A20" s="71">
        <v>15</v>
      </c>
      <c r="B20" s="71">
        <v>6872</v>
      </c>
      <c r="C20" s="72" t="s">
        <v>566</v>
      </c>
      <c r="D20" s="96" t="s">
        <v>172</v>
      </c>
      <c r="E20" s="98" t="s">
        <v>44</v>
      </c>
      <c r="F20" s="98"/>
      <c r="G20" s="74"/>
      <c r="H20" s="74"/>
      <c r="I20" s="72"/>
      <c r="J20" s="72"/>
      <c r="K20" s="72"/>
      <c r="L20" s="72"/>
      <c r="M20" s="72"/>
      <c r="N20" s="81"/>
      <c r="O20" s="72"/>
      <c r="P20" s="229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20.100000000000001" customHeight="1" x14ac:dyDescent="0.55000000000000004">
      <c r="A21" s="71">
        <v>16</v>
      </c>
      <c r="B21" s="71">
        <v>6874</v>
      </c>
      <c r="C21" s="72" t="s">
        <v>627</v>
      </c>
      <c r="D21" s="96" t="s">
        <v>38</v>
      </c>
      <c r="E21" s="98" t="s">
        <v>42</v>
      </c>
      <c r="F21" s="98"/>
      <c r="G21" s="74"/>
      <c r="H21" s="74"/>
      <c r="I21" s="72"/>
      <c r="J21" s="72"/>
      <c r="K21" s="72"/>
      <c r="L21" s="72"/>
      <c r="M21" s="72"/>
      <c r="N21" s="81"/>
      <c r="O21" s="72"/>
      <c r="P21" s="229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>
        <v>6875</v>
      </c>
      <c r="C22" s="72" t="s">
        <v>593</v>
      </c>
      <c r="D22" s="96" t="s">
        <v>38</v>
      </c>
      <c r="E22" s="97" t="s">
        <v>44</v>
      </c>
      <c r="F22" s="97"/>
      <c r="G22" s="73"/>
      <c r="H22" s="73"/>
      <c r="I22" s="76"/>
      <c r="J22" s="76"/>
      <c r="K22" s="76"/>
      <c r="L22" s="76"/>
      <c r="M22" s="76"/>
      <c r="N22" s="148"/>
      <c r="O22" s="76"/>
      <c r="P22" s="229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>
        <v>6876</v>
      </c>
      <c r="C23" s="72" t="s">
        <v>594</v>
      </c>
      <c r="D23" s="96" t="s">
        <v>38</v>
      </c>
      <c r="E23" s="98" t="s">
        <v>43</v>
      </c>
      <c r="F23" s="97"/>
      <c r="G23" s="74"/>
      <c r="H23" s="74"/>
      <c r="I23" s="72"/>
      <c r="J23" s="72"/>
      <c r="K23" s="72"/>
      <c r="L23" s="72"/>
      <c r="M23" s="72"/>
      <c r="N23" s="81"/>
      <c r="O23" s="72"/>
      <c r="P23" s="229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71">
        <v>6879</v>
      </c>
      <c r="C24" s="72" t="s">
        <v>597</v>
      </c>
      <c r="D24" s="103" t="s">
        <v>38</v>
      </c>
      <c r="E24" s="97" t="s">
        <v>45</v>
      </c>
      <c r="F24" s="98"/>
      <c r="G24" s="74"/>
      <c r="H24" s="74"/>
      <c r="I24" s="72"/>
      <c r="J24" s="72"/>
      <c r="K24" s="72"/>
      <c r="L24" s="72"/>
      <c r="M24" s="72"/>
      <c r="N24" s="81"/>
      <c r="O24" s="72"/>
      <c r="P24" s="229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71">
        <v>6880</v>
      </c>
      <c r="C25" s="72" t="s">
        <v>598</v>
      </c>
      <c r="D25" s="96" t="s">
        <v>38</v>
      </c>
      <c r="E25" s="97" t="s">
        <v>44</v>
      </c>
      <c r="F25" s="97"/>
      <c r="G25" s="74"/>
      <c r="H25" s="74"/>
      <c r="I25" s="72"/>
      <c r="J25" s="72"/>
      <c r="K25" s="72"/>
      <c r="L25" s="72"/>
      <c r="M25" s="72"/>
      <c r="N25" s="81"/>
      <c r="O25" s="72"/>
      <c r="P25" s="229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71">
        <v>6881</v>
      </c>
      <c r="C26" s="72" t="s">
        <v>599</v>
      </c>
      <c r="D26" s="96" t="s">
        <v>38</v>
      </c>
      <c r="E26" s="98" t="s">
        <v>45</v>
      </c>
      <c r="F26" s="97"/>
      <c r="G26" s="74"/>
      <c r="H26" s="74"/>
      <c r="I26" s="72"/>
      <c r="J26" s="72"/>
      <c r="K26" s="72"/>
      <c r="L26" s="72"/>
      <c r="M26" s="72"/>
      <c r="N26" s="81"/>
      <c r="O26" s="72"/>
      <c r="P26" s="229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71">
        <v>6882</v>
      </c>
      <c r="C27" s="72" t="s">
        <v>600</v>
      </c>
      <c r="D27" s="96" t="s">
        <v>38</v>
      </c>
      <c r="E27" s="97" t="s">
        <v>43</v>
      </c>
      <c r="F27" s="97"/>
      <c r="G27" s="74"/>
      <c r="H27" s="74"/>
      <c r="I27" s="72"/>
      <c r="J27" s="72"/>
      <c r="K27" s="72"/>
      <c r="L27" s="72"/>
      <c r="M27" s="72"/>
      <c r="N27" s="81"/>
      <c r="O27" s="72"/>
      <c r="P27" s="229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71">
        <v>6883</v>
      </c>
      <c r="C28" s="72" t="s">
        <v>601</v>
      </c>
      <c r="D28" s="96" t="s">
        <v>38</v>
      </c>
      <c r="E28" s="97" t="s">
        <v>42</v>
      </c>
      <c r="F28" s="98"/>
      <c r="G28" s="74"/>
      <c r="H28" s="74"/>
      <c r="I28" s="72"/>
      <c r="J28" s="72"/>
      <c r="K28" s="72"/>
      <c r="L28" s="72"/>
      <c r="M28" s="72"/>
      <c r="N28" s="81"/>
      <c r="O28" s="72"/>
      <c r="P28" s="229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71">
        <v>6885</v>
      </c>
      <c r="C29" s="72" t="s">
        <v>610</v>
      </c>
      <c r="D29" s="96" t="s">
        <v>38</v>
      </c>
      <c r="E29" s="98" t="s">
        <v>44</v>
      </c>
      <c r="F29" s="97"/>
      <c r="G29" s="74"/>
      <c r="H29" s="74"/>
      <c r="I29" s="72"/>
      <c r="J29" s="72"/>
      <c r="K29" s="72"/>
      <c r="L29" s="72"/>
      <c r="M29" s="72"/>
      <c r="N29" s="81"/>
      <c r="O29" s="72"/>
      <c r="P29" s="229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71">
        <v>6892</v>
      </c>
      <c r="C30" s="72" t="s">
        <v>621</v>
      </c>
      <c r="D30" s="103" t="s">
        <v>38</v>
      </c>
      <c r="E30" s="98" t="s">
        <v>43</v>
      </c>
      <c r="F30" s="98"/>
      <c r="G30" s="74"/>
      <c r="H30" s="74"/>
      <c r="I30" s="72"/>
      <c r="J30" s="72"/>
      <c r="K30" s="72"/>
      <c r="L30" s="72"/>
      <c r="M30" s="72"/>
      <c r="N30" s="81"/>
      <c r="O30" s="72"/>
      <c r="P30" s="229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71">
        <v>7046</v>
      </c>
      <c r="C31" s="72" t="s">
        <v>881</v>
      </c>
      <c r="D31" s="96" t="s">
        <v>172</v>
      </c>
      <c r="E31" s="98" t="s">
        <v>42</v>
      </c>
      <c r="F31" s="98"/>
      <c r="G31" s="74"/>
      <c r="H31" s="74"/>
      <c r="I31" s="72"/>
      <c r="J31" s="72"/>
      <c r="K31" s="72"/>
      <c r="L31" s="72"/>
      <c r="M31" s="72"/>
      <c r="N31" s="81"/>
      <c r="O31" s="72"/>
      <c r="P31" s="229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80">
        <v>7047</v>
      </c>
      <c r="C32" s="76" t="s">
        <v>882</v>
      </c>
      <c r="D32" s="105" t="s">
        <v>38</v>
      </c>
      <c r="E32" s="98" t="s">
        <v>45</v>
      </c>
      <c r="F32" s="95"/>
      <c r="G32" s="76"/>
      <c r="H32" s="76"/>
      <c r="I32" s="76"/>
      <c r="J32" s="76"/>
      <c r="K32" s="76"/>
      <c r="L32" s="76"/>
      <c r="M32" s="76"/>
      <c r="N32" s="76"/>
      <c r="O32" s="76"/>
      <c r="P32" s="229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>
        <v>28</v>
      </c>
      <c r="B33" s="80">
        <v>7048</v>
      </c>
      <c r="C33" s="76" t="s">
        <v>883</v>
      </c>
      <c r="D33" s="103" t="s">
        <v>172</v>
      </c>
      <c r="E33" s="98" t="s">
        <v>44</v>
      </c>
      <c r="F33" s="95"/>
      <c r="G33" s="76"/>
      <c r="H33" s="72"/>
      <c r="I33" s="72"/>
      <c r="J33" s="72"/>
      <c r="K33" s="72"/>
      <c r="L33" s="72"/>
      <c r="M33" s="72"/>
      <c r="N33" s="72"/>
      <c r="O33" s="72"/>
      <c r="P33" s="229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>
        <v>29</v>
      </c>
      <c r="B34" s="71">
        <v>7049</v>
      </c>
      <c r="C34" s="72" t="s">
        <v>888</v>
      </c>
      <c r="D34" s="106" t="s">
        <v>38</v>
      </c>
      <c r="E34" s="97" t="s">
        <v>43</v>
      </c>
      <c r="F34" s="95"/>
      <c r="G34" s="76"/>
      <c r="H34" s="72"/>
      <c r="I34" s="72"/>
      <c r="J34" s="72"/>
      <c r="K34" s="72"/>
      <c r="L34" s="72"/>
      <c r="M34" s="72"/>
      <c r="N34" s="72"/>
      <c r="O34" s="72"/>
      <c r="P34" s="229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>
        <v>30</v>
      </c>
      <c r="B35" s="71"/>
      <c r="C35" s="72"/>
      <c r="D35" s="106"/>
      <c r="E35" s="97"/>
      <c r="F35" s="89"/>
      <c r="G35" s="72"/>
      <c r="H35" s="72"/>
      <c r="I35" s="72"/>
      <c r="J35" s="72"/>
      <c r="K35" s="72"/>
      <c r="L35" s="72"/>
      <c r="M35" s="72"/>
      <c r="N35" s="72"/>
      <c r="O35" s="72"/>
      <c r="P35" s="229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1">
        <v>31</v>
      </c>
      <c r="B36" s="71"/>
      <c r="C36" s="72"/>
      <c r="D36" s="99"/>
      <c r="E36" s="99"/>
      <c r="F36" s="89"/>
      <c r="G36" s="72"/>
      <c r="H36" s="72"/>
      <c r="I36" s="72"/>
      <c r="J36" s="72"/>
      <c r="K36" s="72"/>
      <c r="L36" s="72"/>
      <c r="M36" s="72"/>
      <c r="N36" s="72"/>
      <c r="O36" s="72"/>
      <c r="P36" s="229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1">
        <v>32</v>
      </c>
      <c r="B37" s="71"/>
      <c r="C37" s="72"/>
      <c r="D37" s="99"/>
      <c r="E37" s="99"/>
      <c r="F37" s="89"/>
      <c r="G37" s="72"/>
      <c r="H37" s="72"/>
      <c r="I37" s="72"/>
      <c r="J37" s="72"/>
      <c r="K37" s="72"/>
      <c r="L37" s="72"/>
      <c r="M37" s="72"/>
      <c r="N37" s="72"/>
      <c r="O37" s="72"/>
      <c r="P37" s="229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1">
        <v>33</v>
      </c>
      <c r="B38" s="71"/>
      <c r="C38" s="72"/>
      <c r="D38" s="99"/>
      <c r="E38" s="99"/>
      <c r="F38" s="89"/>
      <c r="G38" s="72"/>
      <c r="H38" s="72"/>
      <c r="I38" s="72"/>
      <c r="J38" s="72"/>
      <c r="K38" s="72"/>
      <c r="L38" s="72"/>
      <c r="M38" s="72"/>
      <c r="N38" s="72"/>
      <c r="O38" s="72"/>
      <c r="P38" s="229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7"/>
      <c r="B39" s="77"/>
      <c r="D39" s="101"/>
      <c r="E39" s="101"/>
      <c r="P39" s="229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2" spans="1:30" s="78" customFormat="1" ht="17.850000000000001" customHeight="1" x14ac:dyDescent="0.55000000000000004">
      <c r="A42" s="77"/>
      <c r="B42" s="77"/>
      <c r="D42" s="101"/>
      <c r="E42" s="101"/>
      <c r="P42" s="229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s="78" customFormat="1" ht="17.850000000000001" customHeight="1" x14ac:dyDescent="0.55000000000000004">
      <c r="A43" s="77"/>
      <c r="B43" s="77"/>
      <c r="D43" s="101"/>
      <c r="E43" s="101"/>
      <c r="P43" s="229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86"/>
      <c r="AC43" s="86"/>
      <c r="AD43" s="86"/>
    </row>
    <row r="44" spans="1:30" s="78" customFormat="1" ht="17.850000000000001" customHeight="1" x14ac:dyDescent="0.55000000000000004">
      <c r="A44" s="77"/>
      <c r="B44" s="77"/>
      <c r="D44" s="101"/>
      <c r="E44" s="101"/>
      <c r="P44" s="229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86"/>
      <c r="AC44" s="86"/>
      <c r="AD44" s="86"/>
    </row>
    <row r="45" spans="1:30" ht="17.850000000000001" customHeight="1" x14ac:dyDescent="0.55000000000000004">
      <c r="B45" s="69" t="s">
        <v>933</v>
      </c>
      <c r="D45" s="102"/>
      <c r="E45" s="102"/>
    </row>
    <row r="46" spans="1:30" ht="17.850000000000001" customHeight="1" x14ac:dyDescent="0.55000000000000004">
      <c r="B46" s="71">
        <v>6878</v>
      </c>
      <c r="C46" s="72" t="s">
        <v>596</v>
      </c>
      <c r="D46" s="96" t="s">
        <v>38</v>
      </c>
      <c r="E46" s="98" t="s">
        <v>45</v>
      </c>
      <c r="F46" s="98"/>
    </row>
    <row r="47" spans="1:30" ht="17.850000000000001" customHeight="1" x14ac:dyDescent="0.55000000000000004">
      <c r="D47" s="102"/>
      <c r="E47" s="102"/>
    </row>
    <row r="48" spans="1:30" ht="17.850000000000001" customHeight="1" x14ac:dyDescent="0.55000000000000004">
      <c r="D48" s="102"/>
      <c r="E48" s="102"/>
    </row>
    <row r="51" spans="1:30" s="78" customFormat="1" ht="20.100000000000001" customHeight="1" x14ac:dyDescent="0.55000000000000004">
      <c r="A51" s="77"/>
      <c r="B51" s="85">
        <v>6759</v>
      </c>
      <c r="C51" s="84" t="s">
        <v>442</v>
      </c>
      <c r="D51" s="155" t="s">
        <v>305</v>
      </c>
      <c r="E51" s="150" t="s">
        <v>43</v>
      </c>
      <c r="F51" s="78" t="s">
        <v>703</v>
      </c>
      <c r="P51" s="229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86"/>
      <c r="AC51" s="86"/>
      <c r="AD51" s="86"/>
    </row>
    <row r="52" spans="1:30" s="78" customFormat="1" ht="20.100000000000001" customHeight="1" x14ac:dyDescent="0.55000000000000004">
      <c r="A52" s="77"/>
      <c r="B52" s="85">
        <v>6868</v>
      </c>
      <c r="C52" s="84" t="s">
        <v>562</v>
      </c>
      <c r="D52" s="155" t="s">
        <v>172</v>
      </c>
      <c r="E52" s="150" t="s">
        <v>44</v>
      </c>
      <c r="P52" s="229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86"/>
      <c r="AC52" s="86"/>
      <c r="AD52" s="86"/>
    </row>
  </sheetData>
  <sortState xmlns:xlrd2="http://schemas.microsoft.com/office/spreadsheetml/2017/richdata2" ref="B6:E31">
    <sortCondition ref="B6:B31"/>
  </sortState>
  <mergeCells count="9">
    <mergeCell ref="X3:AA3"/>
    <mergeCell ref="I4:J4"/>
    <mergeCell ref="L4:M4"/>
    <mergeCell ref="A1:O1"/>
    <mergeCell ref="A2:O2"/>
    <mergeCell ref="A3:O3"/>
    <mergeCell ref="P3:S3"/>
    <mergeCell ref="T3:W3"/>
    <mergeCell ref="A4:F4"/>
  </mergeCells>
  <pageMargins left="0.43307086614173229" right="0.19685039370078741" top="0.39370078740157483" bottom="0.11811023622047245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60"/>
  <sheetViews>
    <sheetView view="pageBreakPreview" zoomScale="120" zoomScaleNormal="100" zoomScaleSheetLayoutView="120" workbookViewId="0">
      <selection activeCell="H38" sqref="H38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16" width="5.625" style="69" customWidth="1"/>
    <col min="17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686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227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7" t="s">
        <v>363</v>
      </c>
      <c r="B4" s="377"/>
      <c r="C4" s="377"/>
      <c r="D4" s="377"/>
      <c r="E4" s="377"/>
      <c r="F4" s="377"/>
      <c r="G4" s="11"/>
      <c r="H4" s="11"/>
      <c r="I4" s="375" t="s">
        <v>3</v>
      </c>
      <c r="J4" s="375"/>
      <c r="K4" s="10">
        <f>AB4</f>
        <v>20</v>
      </c>
      <c r="L4" s="375" t="s">
        <v>35</v>
      </c>
      <c r="M4" s="375"/>
      <c r="N4" s="10">
        <f>AC4</f>
        <v>12</v>
      </c>
      <c r="O4" s="92" t="s">
        <v>2</v>
      </c>
      <c r="P4" s="3">
        <v>4</v>
      </c>
      <c r="Q4" s="3">
        <v>5</v>
      </c>
      <c r="R4" s="3">
        <v>5</v>
      </c>
      <c r="S4" s="3">
        <v>6</v>
      </c>
      <c r="T4" s="3">
        <v>3</v>
      </c>
      <c r="U4" s="3">
        <v>3</v>
      </c>
      <c r="V4" s="3">
        <v>4</v>
      </c>
      <c r="W4" s="3">
        <v>2</v>
      </c>
      <c r="X4" s="3">
        <f>P4+T4</f>
        <v>7</v>
      </c>
      <c r="Y4" s="3">
        <f>Q4+U4</f>
        <v>8</v>
      </c>
      <c r="Z4" s="3">
        <f>R4+V4</f>
        <v>9</v>
      </c>
      <c r="AA4" s="3">
        <f>S4+W4</f>
        <v>8</v>
      </c>
      <c r="AB4" s="16">
        <f>P4+Q4+R4+S4</f>
        <v>20</v>
      </c>
      <c r="AC4" s="16">
        <f>T4+U4+V4+W4</f>
        <v>12</v>
      </c>
      <c r="AD4" s="16">
        <f>X4+Y4+Z4+AA4</f>
        <v>32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228"/>
      <c r="X5" s="86">
        <f>COUNTIF(E6:O40,"เหลือง")</f>
        <v>7</v>
      </c>
      <c r="Y5" s="86">
        <f>COUNTIF(E6:O40,"เขียว")</f>
        <v>8</v>
      </c>
      <c r="Z5" s="86">
        <f>COUNTIF(E6:O40,"ชมพู")</f>
        <v>9</v>
      </c>
      <c r="AA5" s="86">
        <f>COUNTIF(E6:O40,"ฟ้า")</f>
        <v>8</v>
      </c>
    </row>
    <row r="6" spans="1:30" s="78" customFormat="1" ht="20.100000000000001" customHeight="1" x14ac:dyDescent="0.55000000000000004">
      <c r="A6" s="71">
        <v>1</v>
      </c>
      <c r="B6" s="71">
        <v>6622</v>
      </c>
      <c r="C6" s="76" t="s">
        <v>262</v>
      </c>
      <c r="D6" s="98" t="s">
        <v>172</v>
      </c>
      <c r="E6" s="98" t="s">
        <v>42</v>
      </c>
      <c r="F6" s="98"/>
      <c r="G6" s="73"/>
      <c r="H6" s="74"/>
      <c r="I6" s="72"/>
      <c r="J6" s="72"/>
      <c r="K6" s="72"/>
      <c r="L6" s="72"/>
      <c r="M6" s="72"/>
      <c r="N6" s="72"/>
      <c r="O6" s="72"/>
      <c r="P6" s="229" t="s">
        <v>45</v>
      </c>
      <c r="Q6" s="77">
        <f>COUNTIF(E6:E40,"เหลือง")</f>
        <v>7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6623</v>
      </c>
      <c r="C7" s="76" t="s">
        <v>269</v>
      </c>
      <c r="D7" s="98" t="s">
        <v>172</v>
      </c>
      <c r="E7" s="98" t="s">
        <v>42</v>
      </c>
      <c r="F7" s="98"/>
      <c r="G7" s="73"/>
      <c r="H7" s="74"/>
      <c r="I7" s="72"/>
      <c r="J7" s="72"/>
      <c r="K7" s="72"/>
      <c r="L7" s="72"/>
      <c r="M7" s="72"/>
      <c r="N7" s="72"/>
      <c r="O7" s="72"/>
      <c r="P7" s="229" t="s">
        <v>43</v>
      </c>
      <c r="Q7" s="77">
        <f>COUNTIF(E6:E40,"เขียว")</f>
        <v>8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6624</v>
      </c>
      <c r="C8" s="76" t="s">
        <v>263</v>
      </c>
      <c r="D8" s="98" t="s">
        <v>172</v>
      </c>
      <c r="E8" s="98" t="s">
        <v>43</v>
      </c>
      <c r="F8" s="98"/>
      <c r="G8" s="73"/>
      <c r="H8" s="74"/>
      <c r="I8" s="72"/>
      <c r="J8" s="72"/>
      <c r="K8" s="72"/>
      <c r="L8" s="72"/>
      <c r="M8" s="72"/>
      <c r="N8" s="72"/>
      <c r="O8" s="72"/>
      <c r="P8" s="229" t="s">
        <v>44</v>
      </c>
      <c r="Q8" s="77">
        <f>COUNTIF(E6:E40,"ชมพู")</f>
        <v>9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71">
        <v>6625</v>
      </c>
      <c r="C9" s="76" t="s">
        <v>271</v>
      </c>
      <c r="D9" s="98" t="s">
        <v>172</v>
      </c>
      <c r="E9" s="98" t="s">
        <v>44</v>
      </c>
      <c r="F9" s="98"/>
      <c r="G9" s="73"/>
      <c r="H9" s="74"/>
      <c r="I9" s="72"/>
      <c r="J9" s="72"/>
      <c r="K9" s="72"/>
      <c r="L9" s="72"/>
      <c r="M9" s="72"/>
      <c r="N9" s="72"/>
      <c r="O9" s="72"/>
      <c r="P9" s="229" t="s">
        <v>42</v>
      </c>
      <c r="Q9" s="77">
        <f>COUNTIF(E6:E40,"ฟ้า")</f>
        <v>8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71">
        <v>6627</v>
      </c>
      <c r="C10" s="76" t="s">
        <v>264</v>
      </c>
      <c r="D10" s="98" t="s">
        <v>172</v>
      </c>
      <c r="E10" s="98" t="s">
        <v>43</v>
      </c>
      <c r="F10" s="98"/>
      <c r="G10" s="73"/>
      <c r="H10" s="74"/>
      <c r="I10" s="72"/>
      <c r="J10" s="72"/>
      <c r="K10" s="72"/>
      <c r="L10" s="72"/>
      <c r="M10" s="72"/>
      <c r="N10" s="72"/>
      <c r="O10" s="72"/>
      <c r="P10" s="229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71">
        <v>6628</v>
      </c>
      <c r="C11" s="76" t="s">
        <v>272</v>
      </c>
      <c r="D11" s="98" t="s">
        <v>172</v>
      </c>
      <c r="E11" s="98" t="s">
        <v>44</v>
      </c>
      <c r="F11" s="98"/>
      <c r="G11" s="73"/>
      <c r="H11" s="74"/>
      <c r="I11" s="72"/>
      <c r="J11" s="72"/>
      <c r="K11" s="72"/>
      <c r="L11" s="72"/>
      <c r="M11" s="72"/>
      <c r="N11" s="72"/>
      <c r="O11" s="72"/>
      <c r="P11" s="229" t="s">
        <v>172</v>
      </c>
      <c r="Q11" s="77">
        <f>COUNTIF(D6:D40,"คณิตศาสตร์")</f>
        <v>20</v>
      </c>
      <c r="R11" s="77"/>
      <c r="S11" s="77" t="str">
        <f>'3.2'!P16</f>
        <v>คณิตศาสตร์</v>
      </c>
      <c r="T11" s="77">
        <f>'3.2'!Q16</f>
        <v>0</v>
      </c>
      <c r="U11" s="77"/>
      <c r="V11" s="77" t="str">
        <f>'3.3'!P16</f>
        <v>คณิตศาสตร์</v>
      </c>
      <c r="W11" s="77">
        <f>'3.3'!Q16</f>
        <v>0</v>
      </c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71">
        <v>6629</v>
      </c>
      <c r="C12" s="76" t="s">
        <v>267</v>
      </c>
      <c r="D12" s="98" t="s">
        <v>172</v>
      </c>
      <c r="E12" s="98" t="s">
        <v>42</v>
      </c>
      <c r="F12" s="98"/>
      <c r="G12" s="73"/>
      <c r="H12" s="74"/>
      <c r="I12" s="72"/>
      <c r="J12" s="72"/>
      <c r="K12" s="72"/>
      <c r="L12" s="72"/>
      <c r="M12" s="72"/>
      <c r="N12" s="72"/>
      <c r="O12" s="72"/>
      <c r="P12" s="229" t="s">
        <v>37</v>
      </c>
      <c r="Q12" s="77">
        <f>COUNTIF(D6:D40,"ศิลปะ")</f>
        <v>0</v>
      </c>
      <c r="R12" s="77"/>
      <c r="S12" s="77" t="str">
        <f>'3.2'!P17</f>
        <v>ศิลปะ</v>
      </c>
      <c r="T12" s="77">
        <f>'3.2'!Q17</f>
        <v>13</v>
      </c>
      <c r="U12" s="77"/>
      <c r="V12" s="77" t="str">
        <f>'3.3'!P17</f>
        <v>ศิลปะ</v>
      </c>
      <c r="W12" s="77">
        <f>'3.3'!Q17</f>
        <v>0</v>
      </c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6630</v>
      </c>
      <c r="C13" s="76" t="s">
        <v>266</v>
      </c>
      <c r="D13" s="98" t="s">
        <v>172</v>
      </c>
      <c r="E13" s="98" t="s">
        <v>45</v>
      </c>
      <c r="F13" s="98"/>
      <c r="G13" s="73"/>
      <c r="H13" s="74"/>
      <c r="I13" s="72"/>
      <c r="J13" s="72"/>
      <c r="K13" s="72"/>
      <c r="L13" s="72"/>
      <c r="M13" s="72"/>
      <c r="N13" s="72"/>
      <c r="O13" s="72"/>
      <c r="P13" s="229" t="s">
        <v>40</v>
      </c>
      <c r="Q13" s="77">
        <f>COUNTIF(D6:D40,"นาฏศิลป์")</f>
        <v>0</v>
      </c>
      <c r="R13" s="77"/>
      <c r="S13" s="77" t="str">
        <f>'3.2'!P18</f>
        <v>นาฏศิลป์</v>
      </c>
      <c r="T13" s="77">
        <f>'3.2'!Q18</f>
        <v>7</v>
      </c>
      <c r="U13" s="77"/>
      <c r="V13" s="77" t="str">
        <f>'3.3'!P18</f>
        <v>นาฏศิลป์</v>
      </c>
      <c r="W13" s="77">
        <f>'3.3'!Q18</f>
        <v>0</v>
      </c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6631</v>
      </c>
      <c r="C14" s="76" t="s">
        <v>265</v>
      </c>
      <c r="D14" s="98" t="s">
        <v>172</v>
      </c>
      <c r="E14" s="98" t="s">
        <v>43</v>
      </c>
      <c r="F14" s="98"/>
      <c r="G14" s="73"/>
      <c r="H14" s="74"/>
      <c r="I14" s="72"/>
      <c r="J14" s="72"/>
      <c r="K14" s="72"/>
      <c r="L14" s="72"/>
      <c r="M14" s="72"/>
      <c r="N14" s="72"/>
      <c r="O14" s="72"/>
      <c r="P14" s="229" t="s">
        <v>38</v>
      </c>
      <c r="Q14" s="77">
        <f>COUNTIF(D5:D39,"ดนตรีไทย")</f>
        <v>0</v>
      </c>
      <c r="R14" s="77"/>
      <c r="S14" s="77" t="str">
        <f>'3.2'!P19</f>
        <v>ดนตรีไทย</v>
      </c>
      <c r="T14" s="77">
        <f>'3.2'!Q19</f>
        <v>11</v>
      </c>
      <c r="U14" s="77"/>
      <c r="V14" s="77" t="str">
        <f>'3.3'!P19</f>
        <v>ดนตรีไทย</v>
      </c>
      <c r="W14" s="77">
        <f>'3.3'!Q19</f>
        <v>4</v>
      </c>
      <c r="X14" s="77"/>
      <c r="Y14" s="77"/>
      <c r="Z14" s="77"/>
      <c r="AA14" s="77"/>
      <c r="AB14" s="86"/>
      <c r="AC14" s="86"/>
      <c r="AD14" s="86"/>
    </row>
    <row r="15" spans="1:30" s="78" customFormat="1" ht="20.100000000000001" customHeight="1" x14ac:dyDescent="0.55000000000000004">
      <c r="A15" s="71">
        <v>10</v>
      </c>
      <c r="B15" s="71">
        <v>6632</v>
      </c>
      <c r="C15" s="76" t="s">
        <v>427</v>
      </c>
      <c r="D15" s="98" t="s">
        <v>172</v>
      </c>
      <c r="E15" s="98" t="s">
        <v>44</v>
      </c>
      <c r="F15" s="98"/>
      <c r="G15" s="73"/>
      <c r="H15" s="74"/>
      <c r="I15" s="72"/>
      <c r="J15" s="72"/>
      <c r="K15" s="72"/>
      <c r="L15" s="72"/>
      <c r="M15" s="72"/>
      <c r="N15" s="72"/>
      <c r="O15" s="72"/>
      <c r="P15" s="229" t="s">
        <v>39</v>
      </c>
      <c r="Q15" s="77">
        <f>COUNTIF(D6:D40,"เกษตรกรรม")</f>
        <v>8</v>
      </c>
      <c r="R15" s="77"/>
      <c r="S15" s="77" t="str">
        <f>'3.2'!P20</f>
        <v>เกษตรกรรม</v>
      </c>
      <c r="T15" s="77">
        <f>'3.2'!Q20</f>
        <v>3</v>
      </c>
      <c r="U15" s="77"/>
      <c r="V15" s="77" t="str">
        <f>'3.3'!P20</f>
        <v>เกษตรกรรม</v>
      </c>
      <c r="W15" s="77">
        <f>'3.3'!Q20</f>
        <v>0</v>
      </c>
      <c r="X15" s="77"/>
      <c r="Y15" s="77"/>
      <c r="Z15" s="77"/>
      <c r="AA15" s="77"/>
      <c r="AB15" s="86"/>
      <c r="AC15" s="86"/>
      <c r="AD15" s="86"/>
    </row>
    <row r="16" spans="1:30" s="78" customFormat="1" ht="20.100000000000001" customHeight="1" x14ac:dyDescent="0.55000000000000004">
      <c r="A16" s="71">
        <v>11</v>
      </c>
      <c r="B16" s="71">
        <v>6633</v>
      </c>
      <c r="C16" s="76" t="s">
        <v>275</v>
      </c>
      <c r="D16" s="98" t="s">
        <v>172</v>
      </c>
      <c r="E16" s="98" t="s">
        <v>42</v>
      </c>
      <c r="F16" s="98"/>
      <c r="G16" s="73"/>
      <c r="H16" s="74"/>
      <c r="I16" s="72"/>
      <c r="J16" s="72"/>
      <c r="K16" s="72"/>
      <c r="L16" s="72"/>
      <c r="M16" s="72"/>
      <c r="N16" s="72"/>
      <c r="O16" s="72"/>
      <c r="P16" s="229" t="s">
        <v>41</v>
      </c>
      <c r="Q16" s="77">
        <f>COUNTIF(D6:D40,"คหกรรม")</f>
        <v>0</v>
      </c>
      <c r="R16" s="77"/>
      <c r="S16" s="77" t="str">
        <f>'3.2'!P21</f>
        <v>คหกรรม</v>
      </c>
      <c r="T16" s="77">
        <f>'3.2'!Q21</f>
        <v>0</v>
      </c>
      <c r="U16" s="77"/>
      <c r="V16" s="77" t="str">
        <f>'3.3'!P21</f>
        <v>คหกรรม</v>
      </c>
      <c r="W16" s="77">
        <f>'3.3'!Q21</f>
        <v>10</v>
      </c>
      <c r="X16" s="77"/>
      <c r="Y16" s="77"/>
      <c r="Z16" s="77"/>
      <c r="AA16" s="77"/>
      <c r="AB16" s="86"/>
      <c r="AC16" s="86"/>
      <c r="AD16" s="86"/>
    </row>
    <row r="17" spans="1:30" s="78" customFormat="1" ht="20.100000000000001" customHeight="1" x14ac:dyDescent="0.55000000000000004">
      <c r="A17" s="71">
        <v>12</v>
      </c>
      <c r="B17" s="71">
        <v>6634</v>
      </c>
      <c r="C17" s="76" t="s">
        <v>273</v>
      </c>
      <c r="D17" s="98" t="s">
        <v>172</v>
      </c>
      <c r="E17" s="98" t="s">
        <v>45</v>
      </c>
      <c r="F17" s="98"/>
      <c r="G17" s="73"/>
      <c r="H17" s="74"/>
      <c r="I17" s="72"/>
      <c r="J17" s="72"/>
      <c r="K17" s="72"/>
      <c r="L17" s="72"/>
      <c r="M17" s="72"/>
      <c r="N17" s="72"/>
      <c r="O17" s="72"/>
      <c r="P17" s="229" t="s">
        <v>305</v>
      </c>
      <c r="Q17" s="77">
        <f>COUNTIF(D6:D40,"พลศึกษา")</f>
        <v>4</v>
      </c>
      <c r="R17" s="77"/>
      <c r="S17" s="77" t="str">
        <f>'3.2'!P22</f>
        <v>พลศึกษา</v>
      </c>
      <c r="T17" s="77">
        <f>'3.2'!Q22</f>
        <v>0</v>
      </c>
      <c r="U17" s="77"/>
      <c r="V17" s="77" t="str">
        <f>'3.3'!P22</f>
        <v>พลศึกษา</v>
      </c>
      <c r="W17" s="77">
        <f>'3.3'!Q22</f>
        <v>16</v>
      </c>
      <c r="X17" s="77"/>
      <c r="Y17" s="77"/>
      <c r="Z17" s="77"/>
      <c r="AA17" s="77"/>
      <c r="AB17" s="86"/>
      <c r="AC17" s="86"/>
      <c r="AD17" s="86"/>
    </row>
    <row r="18" spans="1:30" s="78" customFormat="1" ht="20.100000000000001" customHeight="1" x14ac:dyDescent="0.55000000000000004">
      <c r="A18" s="71">
        <v>13</v>
      </c>
      <c r="B18" s="71">
        <v>6635</v>
      </c>
      <c r="C18" s="76" t="s">
        <v>270</v>
      </c>
      <c r="D18" s="98" t="s">
        <v>172</v>
      </c>
      <c r="E18" s="98" t="s">
        <v>43</v>
      </c>
      <c r="F18" s="98"/>
      <c r="G18" s="73"/>
      <c r="H18" s="74"/>
      <c r="I18" s="72"/>
      <c r="J18" s="72"/>
      <c r="K18" s="72"/>
      <c r="L18" s="72"/>
      <c r="M18" s="72"/>
      <c r="N18" s="72"/>
      <c r="O18" s="72"/>
      <c r="P18" s="229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20.100000000000001" customHeight="1" x14ac:dyDescent="0.55000000000000004">
      <c r="A19" s="71">
        <v>14</v>
      </c>
      <c r="B19" s="71">
        <v>6636</v>
      </c>
      <c r="C19" s="76" t="s">
        <v>268</v>
      </c>
      <c r="D19" s="98" t="s">
        <v>172</v>
      </c>
      <c r="E19" s="98" t="s">
        <v>44</v>
      </c>
      <c r="F19" s="98"/>
      <c r="G19" s="73"/>
      <c r="H19" s="74"/>
      <c r="I19" s="72"/>
      <c r="J19" s="72"/>
      <c r="K19" s="72"/>
      <c r="L19" s="72"/>
      <c r="M19" s="72"/>
      <c r="N19" s="72"/>
      <c r="O19" s="72"/>
      <c r="P19" s="229" t="s">
        <v>774</v>
      </c>
      <c r="Q19" s="77">
        <v>1</v>
      </c>
      <c r="R19" s="77"/>
      <c r="S19" s="77" t="s">
        <v>774</v>
      </c>
      <c r="T19" s="77">
        <v>2</v>
      </c>
      <c r="U19" s="77"/>
      <c r="V19" s="77" t="s">
        <v>774</v>
      </c>
      <c r="W19" s="77">
        <v>3</v>
      </c>
      <c r="X19" s="77"/>
      <c r="Y19" s="77"/>
      <c r="Z19" s="77"/>
      <c r="AA19" s="77"/>
      <c r="AB19" s="86"/>
      <c r="AC19" s="86"/>
      <c r="AD19" s="86"/>
    </row>
    <row r="20" spans="1:30" s="78" customFormat="1" ht="20.100000000000001" customHeight="1" x14ac:dyDescent="0.55000000000000004">
      <c r="A20" s="71">
        <v>15</v>
      </c>
      <c r="B20" s="71">
        <v>6637</v>
      </c>
      <c r="C20" s="76" t="s">
        <v>274</v>
      </c>
      <c r="D20" s="98" t="s">
        <v>172</v>
      </c>
      <c r="E20" s="98" t="s">
        <v>44</v>
      </c>
      <c r="F20" s="98"/>
      <c r="G20" s="76"/>
      <c r="H20" s="72"/>
      <c r="I20" s="72"/>
      <c r="J20" s="72"/>
      <c r="K20" s="72"/>
      <c r="L20" s="72"/>
      <c r="M20" s="72"/>
      <c r="N20" s="72"/>
      <c r="O20" s="72"/>
      <c r="P20" s="229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20.100000000000001" customHeight="1" x14ac:dyDescent="0.55000000000000004">
      <c r="A21" s="71">
        <v>16</v>
      </c>
      <c r="B21" s="71">
        <v>6638</v>
      </c>
      <c r="C21" s="76" t="s">
        <v>261</v>
      </c>
      <c r="D21" s="98" t="s">
        <v>172</v>
      </c>
      <c r="E21" s="98" t="s">
        <v>45</v>
      </c>
      <c r="F21" s="98"/>
      <c r="G21" s="73"/>
      <c r="H21" s="74"/>
      <c r="I21" s="72"/>
      <c r="J21" s="72"/>
      <c r="K21" s="72"/>
      <c r="L21" s="72"/>
      <c r="M21" s="72"/>
      <c r="N21" s="72"/>
      <c r="O21" s="72"/>
      <c r="P21" s="368" t="s">
        <v>775</v>
      </c>
      <c r="Q21" s="369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>
        <v>6640</v>
      </c>
      <c r="C22" s="76" t="s">
        <v>276</v>
      </c>
      <c r="D22" s="98" t="s">
        <v>39</v>
      </c>
      <c r="E22" s="98" t="s">
        <v>42</v>
      </c>
      <c r="F22" s="98"/>
      <c r="G22" s="73"/>
      <c r="H22" s="74"/>
      <c r="I22" s="72"/>
      <c r="J22" s="72"/>
      <c r="K22" s="72"/>
      <c r="L22" s="72"/>
      <c r="M22" s="72"/>
      <c r="N22" s="72"/>
      <c r="O22" s="72"/>
      <c r="P22" s="230" t="s">
        <v>172</v>
      </c>
      <c r="Q22" s="179">
        <f>Q11+T11+W11</f>
        <v>20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>
        <v>6641</v>
      </c>
      <c r="C23" s="76" t="s">
        <v>278</v>
      </c>
      <c r="D23" s="98" t="s">
        <v>39</v>
      </c>
      <c r="E23" s="98" t="s">
        <v>43</v>
      </c>
      <c r="F23" s="98"/>
      <c r="G23" s="73"/>
      <c r="H23" s="74"/>
      <c r="I23" s="72"/>
      <c r="J23" s="72"/>
      <c r="K23" s="72"/>
      <c r="L23" s="72"/>
      <c r="M23" s="72"/>
      <c r="N23" s="72"/>
      <c r="O23" s="72"/>
      <c r="P23" s="230" t="s">
        <v>37</v>
      </c>
      <c r="Q23" s="179">
        <f t="shared" ref="Q23:Q28" si="0">Q12+T12+W12</f>
        <v>13</v>
      </c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71">
        <v>6642</v>
      </c>
      <c r="C24" s="76" t="s">
        <v>279</v>
      </c>
      <c r="D24" s="98" t="s">
        <v>39</v>
      </c>
      <c r="E24" s="98" t="s">
        <v>44</v>
      </c>
      <c r="F24" s="98"/>
      <c r="G24" s="73"/>
      <c r="H24" s="74"/>
      <c r="I24" s="72"/>
      <c r="J24" s="72"/>
      <c r="K24" s="72"/>
      <c r="L24" s="72"/>
      <c r="M24" s="72"/>
      <c r="N24" s="72"/>
      <c r="O24" s="72"/>
      <c r="P24" s="230" t="s">
        <v>40</v>
      </c>
      <c r="Q24" s="179">
        <f t="shared" si="0"/>
        <v>7</v>
      </c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71">
        <v>6643</v>
      </c>
      <c r="C25" s="76" t="s">
        <v>280</v>
      </c>
      <c r="D25" s="98" t="s">
        <v>39</v>
      </c>
      <c r="E25" s="98" t="s">
        <v>42</v>
      </c>
      <c r="F25" s="98"/>
      <c r="G25" s="73"/>
      <c r="H25" s="74"/>
      <c r="I25" s="72"/>
      <c r="J25" s="72"/>
      <c r="K25" s="72"/>
      <c r="L25" s="72"/>
      <c r="M25" s="72"/>
      <c r="N25" s="72"/>
      <c r="O25" s="72"/>
      <c r="P25" s="230" t="s">
        <v>38</v>
      </c>
      <c r="Q25" s="179">
        <f t="shared" si="0"/>
        <v>15</v>
      </c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71">
        <v>6644</v>
      </c>
      <c r="C26" s="76" t="s">
        <v>364</v>
      </c>
      <c r="D26" s="98" t="s">
        <v>39</v>
      </c>
      <c r="E26" s="98" t="s">
        <v>43</v>
      </c>
      <c r="F26" s="98"/>
      <c r="G26" s="73"/>
      <c r="H26" s="74"/>
      <c r="I26" s="72"/>
      <c r="J26" s="72"/>
      <c r="K26" s="72"/>
      <c r="L26" s="72"/>
      <c r="M26" s="72"/>
      <c r="N26" s="72"/>
      <c r="O26" s="72"/>
      <c r="P26" s="230" t="s">
        <v>39</v>
      </c>
      <c r="Q26" s="179">
        <f t="shared" si="0"/>
        <v>11</v>
      </c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71">
        <v>6645</v>
      </c>
      <c r="C27" s="73" t="s">
        <v>281</v>
      </c>
      <c r="D27" s="98" t="s">
        <v>39</v>
      </c>
      <c r="E27" s="98" t="s">
        <v>45</v>
      </c>
      <c r="F27" s="98"/>
      <c r="G27" s="73"/>
      <c r="H27" s="74"/>
      <c r="I27" s="72"/>
      <c r="J27" s="72"/>
      <c r="K27" s="72"/>
      <c r="L27" s="72"/>
      <c r="M27" s="72"/>
      <c r="N27" s="72"/>
      <c r="O27" s="72"/>
      <c r="P27" s="230" t="s">
        <v>41</v>
      </c>
      <c r="Q27" s="179">
        <f t="shared" si="0"/>
        <v>10</v>
      </c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71">
        <v>6646</v>
      </c>
      <c r="C28" s="76" t="s">
        <v>282</v>
      </c>
      <c r="D28" s="98" t="s">
        <v>39</v>
      </c>
      <c r="E28" s="98" t="s">
        <v>44</v>
      </c>
      <c r="F28" s="98"/>
      <c r="G28" s="73"/>
      <c r="H28" s="74"/>
      <c r="I28" s="72"/>
      <c r="J28" s="72"/>
      <c r="K28" s="72"/>
      <c r="L28" s="72"/>
      <c r="M28" s="72"/>
      <c r="N28" s="72"/>
      <c r="O28" s="72"/>
      <c r="P28" s="230" t="s">
        <v>305</v>
      </c>
      <c r="Q28" s="179">
        <f t="shared" si="0"/>
        <v>20</v>
      </c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71">
        <v>6647</v>
      </c>
      <c r="C29" s="72" t="s">
        <v>395</v>
      </c>
      <c r="D29" s="98" t="s">
        <v>39</v>
      </c>
      <c r="E29" s="98" t="s">
        <v>45</v>
      </c>
      <c r="F29" s="98"/>
      <c r="G29" s="157"/>
      <c r="H29" s="83"/>
      <c r="I29" s="84"/>
      <c r="J29" s="72"/>
      <c r="K29" s="72"/>
      <c r="L29" s="72"/>
      <c r="M29" s="72"/>
      <c r="N29" s="72"/>
      <c r="O29" s="72"/>
      <c r="P29" s="229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71">
        <v>6742</v>
      </c>
      <c r="C30" s="76" t="s">
        <v>417</v>
      </c>
      <c r="D30" s="158" t="s">
        <v>305</v>
      </c>
      <c r="E30" s="98" t="s">
        <v>45</v>
      </c>
      <c r="F30" s="98"/>
      <c r="G30" s="157"/>
      <c r="H30" s="83"/>
      <c r="I30" s="84"/>
      <c r="J30" s="72"/>
      <c r="K30" s="72"/>
      <c r="L30" s="72"/>
      <c r="M30" s="72"/>
      <c r="N30" s="72"/>
      <c r="O30" s="72"/>
      <c r="P30" s="229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71">
        <v>6743</v>
      </c>
      <c r="C31" s="76" t="s">
        <v>418</v>
      </c>
      <c r="D31" s="158" t="s">
        <v>305</v>
      </c>
      <c r="E31" s="98" t="s">
        <v>43</v>
      </c>
      <c r="F31" s="98"/>
      <c r="G31" s="157"/>
      <c r="H31" s="72"/>
      <c r="I31" s="72"/>
      <c r="J31" s="72"/>
      <c r="K31" s="72"/>
      <c r="L31" s="72"/>
      <c r="M31" s="72"/>
      <c r="N31" s="72"/>
      <c r="O31" s="72"/>
      <c r="P31" s="229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71">
        <v>6751</v>
      </c>
      <c r="C32" s="76" t="s">
        <v>433</v>
      </c>
      <c r="D32" s="158" t="s">
        <v>305</v>
      </c>
      <c r="E32" s="98" t="s">
        <v>45</v>
      </c>
      <c r="F32" s="98"/>
      <c r="G32" s="157"/>
      <c r="H32" s="72"/>
      <c r="I32" s="72"/>
      <c r="J32" s="72"/>
      <c r="K32" s="72"/>
      <c r="L32" s="72"/>
      <c r="M32" s="72"/>
      <c r="N32" s="72"/>
      <c r="O32" s="72"/>
      <c r="P32" s="229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>
        <v>28</v>
      </c>
      <c r="B33" s="71">
        <v>6895</v>
      </c>
      <c r="C33" s="76" t="s">
        <v>637</v>
      </c>
      <c r="D33" s="158" t="s">
        <v>305</v>
      </c>
      <c r="E33" s="98" t="s">
        <v>43</v>
      </c>
      <c r="F33" s="98"/>
      <c r="G33" s="157"/>
      <c r="H33" s="72"/>
      <c r="I33" s="72"/>
      <c r="J33" s="72"/>
      <c r="K33" s="72"/>
      <c r="L33" s="72"/>
      <c r="M33" s="72"/>
      <c r="N33" s="72"/>
      <c r="O33" s="72"/>
      <c r="P33" s="229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>
        <v>29</v>
      </c>
      <c r="B34" s="71">
        <v>6924</v>
      </c>
      <c r="C34" s="76" t="s">
        <v>689</v>
      </c>
      <c r="D34" s="158" t="s">
        <v>172</v>
      </c>
      <c r="E34" s="98" t="s">
        <v>44</v>
      </c>
      <c r="F34" s="98"/>
      <c r="G34" s="157"/>
      <c r="H34" s="72"/>
      <c r="I34" s="72"/>
      <c r="J34" s="72"/>
      <c r="K34" s="72"/>
      <c r="L34" s="72"/>
      <c r="M34" s="72"/>
      <c r="N34" s="72"/>
      <c r="O34" s="72"/>
      <c r="P34" s="229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>
        <v>30</v>
      </c>
      <c r="B35" s="71">
        <v>6925</v>
      </c>
      <c r="C35" s="76" t="s">
        <v>690</v>
      </c>
      <c r="D35" s="158" t="s">
        <v>172</v>
      </c>
      <c r="E35" s="98" t="s">
        <v>42</v>
      </c>
      <c r="F35" s="98"/>
      <c r="G35" s="157"/>
      <c r="H35" s="76"/>
      <c r="I35" s="76"/>
      <c r="J35" s="76"/>
      <c r="K35" s="76"/>
      <c r="L35" s="76"/>
      <c r="M35" s="76"/>
      <c r="N35" s="76"/>
      <c r="O35" s="76"/>
      <c r="P35" s="229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1">
        <v>31</v>
      </c>
      <c r="B36" s="71">
        <v>6926</v>
      </c>
      <c r="C36" s="76" t="s">
        <v>691</v>
      </c>
      <c r="D36" s="158" t="s">
        <v>172</v>
      </c>
      <c r="E36" s="98" t="s">
        <v>44</v>
      </c>
      <c r="F36" s="98"/>
      <c r="G36" s="157"/>
      <c r="H36" s="72"/>
      <c r="I36" s="72"/>
      <c r="J36" s="72"/>
      <c r="K36" s="72"/>
      <c r="L36" s="72"/>
      <c r="M36" s="72"/>
      <c r="N36" s="72"/>
      <c r="O36" s="72"/>
      <c r="P36" s="229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1">
        <v>32</v>
      </c>
      <c r="B37" s="71">
        <v>6927</v>
      </c>
      <c r="C37" s="76" t="s">
        <v>692</v>
      </c>
      <c r="D37" s="158" t="s">
        <v>172</v>
      </c>
      <c r="E37" s="98" t="s">
        <v>42</v>
      </c>
      <c r="F37" s="98"/>
      <c r="G37" s="157"/>
      <c r="H37" s="72"/>
      <c r="I37" s="72"/>
      <c r="J37" s="72"/>
      <c r="K37" s="72"/>
      <c r="L37" s="72"/>
      <c r="M37" s="72"/>
      <c r="N37" s="72"/>
      <c r="O37" s="72"/>
      <c r="P37" s="229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1"/>
      <c r="B38" s="71"/>
      <c r="C38" s="76"/>
      <c r="D38" s="76"/>
      <c r="E38" s="76"/>
      <c r="F38" s="98"/>
      <c r="G38" s="157"/>
      <c r="H38" s="72"/>
      <c r="I38" s="72"/>
      <c r="J38" s="72"/>
      <c r="K38" s="72"/>
      <c r="L38" s="72"/>
      <c r="M38" s="72"/>
      <c r="N38" s="72"/>
      <c r="O38" s="72"/>
      <c r="P38" s="229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1"/>
      <c r="B39" s="71"/>
      <c r="C39" s="76"/>
      <c r="D39" s="76"/>
      <c r="E39" s="76"/>
      <c r="F39" s="98"/>
      <c r="G39" s="157"/>
      <c r="H39" s="72"/>
      <c r="I39" s="72"/>
      <c r="J39" s="72"/>
      <c r="K39" s="72"/>
      <c r="L39" s="72"/>
      <c r="M39" s="72"/>
      <c r="N39" s="72"/>
      <c r="O39" s="72"/>
      <c r="P39" s="229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20.100000000000001" customHeight="1" x14ac:dyDescent="0.55000000000000004">
      <c r="A40" s="77"/>
      <c r="P40" s="229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17.850000000000001" customHeight="1" x14ac:dyDescent="0.55000000000000004">
      <c r="A41" s="77"/>
      <c r="B41" s="77"/>
      <c r="D41" s="102"/>
      <c r="E41" s="101"/>
      <c r="P41" s="229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ht="17.850000000000001" customHeight="1" x14ac:dyDescent="0.55000000000000004">
      <c r="D42" s="102"/>
      <c r="E42" s="102"/>
    </row>
    <row r="43" spans="1:30" ht="17.850000000000001" customHeight="1" x14ac:dyDescent="0.55000000000000004">
      <c r="D43" s="102"/>
      <c r="E43" s="102"/>
    </row>
    <row r="44" spans="1:30" ht="17.850000000000001" customHeight="1" x14ac:dyDescent="0.55000000000000004">
      <c r="E44" s="102"/>
    </row>
    <row r="51" spans="1:10" ht="17.850000000000001" customHeight="1" x14ac:dyDescent="0.55000000000000004">
      <c r="B51" s="69" t="s">
        <v>933</v>
      </c>
    </row>
    <row r="52" spans="1:10" ht="17.850000000000001" customHeight="1" x14ac:dyDescent="0.55000000000000004">
      <c r="A52" s="320"/>
      <c r="B52" s="320">
        <v>6639</v>
      </c>
      <c r="C52" s="320" t="s">
        <v>277</v>
      </c>
      <c r="D52" s="320" t="s">
        <v>950</v>
      </c>
      <c r="E52" s="320"/>
      <c r="F52" s="320"/>
      <c r="G52" s="320"/>
      <c r="H52" s="320"/>
      <c r="I52" s="320" t="s">
        <v>949</v>
      </c>
      <c r="J52" s="320"/>
    </row>
    <row r="60" spans="1:10" ht="17.850000000000001" customHeight="1" x14ac:dyDescent="0.55000000000000004">
      <c r="B60" s="71">
        <v>6919</v>
      </c>
      <c r="C60" s="72" t="s">
        <v>667</v>
      </c>
      <c r="D60" s="158" t="s">
        <v>305</v>
      </c>
      <c r="E60" s="98" t="s">
        <v>45</v>
      </c>
    </row>
  </sheetData>
  <sortState xmlns:xlrd2="http://schemas.microsoft.com/office/spreadsheetml/2017/richdata2" ref="B6:E39">
    <sortCondition ref="B6:B39"/>
  </sortState>
  <mergeCells count="10">
    <mergeCell ref="A1:O1"/>
    <mergeCell ref="A2:O2"/>
    <mergeCell ref="A3:O3"/>
    <mergeCell ref="P3:S3"/>
    <mergeCell ref="T3:W3"/>
    <mergeCell ref="P21:Q21"/>
    <mergeCell ref="X3:AA3"/>
    <mergeCell ref="A4:F4"/>
    <mergeCell ref="I4:J4"/>
    <mergeCell ref="L4:M4"/>
  </mergeCells>
  <pageMargins left="0.43307086614173229" right="0.19685039370078741" top="0.39370078740157483" bottom="0.11811023622047245" header="0" footer="0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57"/>
  <sheetViews>
    <sheetView view="pageBreakPreview" topLeftCell="A25" zoomScale="106" zoomScaleNormal="100" zoomScaleSheetLayoutView="106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16" width="5.625" style="69" customWidth="1"/>
    <col min="17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702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227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7" t="s">
        <v>654</v>
      </c>
      <c r="B4" s="377"/>
      <c r="C4" s="377"/>
      <c r="D4" s="377"/>
      <c r="E4" s="377"/>
      <c r="F4" s="377"/>
      <c r="G4" s="11"/>
      <c r="H4" s="11"/>
      <c r="I4" s="375" t="s">
        <v>3</v>
      </c>
      <c r="J4" s="375"/>
      <c r="K4" s="10">
        <f>AB4</f>
        <v>20</v>
      </c>
      <c r="L4" s="375" t="s">
        <v>35</v>
      </c>
      <c r="M4" s="375"/>
      <c r="N4" s="10">
        <f>AC4</f>
        <v>14</v>
      </c>
      <c r="O4" s="92" t="s">
        <v>2</v>
      </c>
      <c r="P4" s="3">
        <v>5</v>
      </c>
      <c r="Q4" s="3">
        <v>4</v>
      </c>
      <c r="R4" s="3">
        <v>6</v>
      </c>
      <c r="S4" s="3">
        <v>5</v>
      </c>
      <c r="T4" s="3">
        <v>3</v>
      </c>
      <c r="U4" s="3">
        <v>4</v>
      </c>
      <c r="V4" s="3">
        <v>4</v>
      </c>
      <c r="W4" s="3">
        <v>3</v>
      </c>
      <c r="X4" s="3">
        <f>P4+T4</f>
        <v>8</v>
      </c>
      <c r="Y4" s="3">
        <f>Q4+U4</f>
        <v>8</v>
      </c>
      <c r="Z4" s="3">
        <f>R4+V4</f>
        <v>10</v>
      </c>
      <c r="AA4" s="3">
        <f>S4+W4</f>
        <v>8</v>
      </c>
      <c r="AB4" s="16">
        <f>P4+Q4+R4+S4</f>
        <v>20</v>
      </c>
      <c r="AC4" s="16">
        <f>T4+U4+V4+W4</f>
        <v>14</v>
      </c>
      <c r="AD4" s="16">
        <f>X4+Y4+Z4+AA4</f>
        <v>34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228"/>
      <c r="X5" s="86">
        <f>COUNTIF(E6:O41,"เหลือง")</f>
        <v>8</v>
      </c>
      <c r="Y5" s="86">
        <f>COUNTIF(E6:O41,"เขียว")</f>
        <v>8</v>
      </c>
      <c r="Z5" s="86">
        <f>COUNTIF(E6:O41,"ชมพู")</f>
        <v>10</v>
      </c>
      <c r="AA5" s="86">
        <f>COUNTIF(E6:O41,"ฟ้า")</f>
        <v>8</v>
      </c>
    </row>
    <row r="6" spans="1:30" s="78" customFormat="1" ht="20.100000000000001" customHeight="1" x14ac:dyDescent="0.55000000000000004">
      <c r="A6" s="71">
        <v>1</v>
      </c>
      <c r="B6" s="71">
        <v>6648</v>
      </c>
      <c r="C6" s="76" t="s">
        <v>283</v>
      </c>
      <c r="D6" s="105" t="s">
        <v>37</v>
      </c>
      <c r="E6" s="98" t="s">
        <v>42</v>
      </c>
      <c r="F6" s="98"/>
      <c r="G6" s="73"/>
      <c r="H6" s="73"/>
      <c r="I6" s="72"/>
      <c r="J6" s="72"/>
      <c r="K6" s="72"/>
      <c r="L6" s="72"/>
      <c r="M6" s="72"/>
      <c r="N6" s="72"/>
      <c r="O6" s="72"/>
      <c r="P6" s="229" t="s">
        <v>45</v>
      </c>
      <c r="Q6" s="77">
        <f>COUNTIF(E6:E41,"เหลือง")</f>
        <v>8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6649</v>
      </c>
      <c r="C7" s="76" t="s">
        <v>284</v>
      </c>
      <c r="D7" s="105" t="s">
        <v>37</v>
      </c>
      <c r="E7" s="98" t="s">
        <v>43</v>
      </c>
      <c r="F7" s="98"/>
      <c r="G7" s="73"/>
      <c r="H7" s="73"/>
      <c r="I7" s="72"/>
      <c r="J7" s="72"/>
      <c r="K7" s="72"/>
      <c r="L7" s="72"/>
      <c r="M7" s="72"/>
      <c r="N7" s="72"/>
      <c r="O7" s="72"/>
      <c r="P7" s="229" t="s">
        <v>43</v>
      </c>
      <c r="Q7" s="77">
        <f>COUNTIF(E6:E41,"เขียว")</f>
        <v>8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6650</v>
      </c>
      <c r="C8" s="76" t="s">
        <v>357</v>
      </c>
      <c r="D8" s="105" t="s">
        <v>38</v>
      </c>
      <c r="E8" s="98" t="s">
        <v>43</v>
      </c>
      <c r="F8" s="98"/>
      <c r="G8" s="73"/>
      <c r="H8" s="73"/>
      <c r="I8" s="72"/>
      <c r="J8" s="72"/>
      <c r="K8" s="72"/>
      <c r="L8" s="72"/>
      <c r="M8" s="72"/>
      <c r="N8" s="72"/>
      <c r="O8" s="72"/>
      <c r="P8" s="229" t="s">
        <v>44</v>
      </c>
      <c r="Q8" s="77">
        <f>COUNTIF(E6:E41,"ชมพู")</f>
        <v>10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71">
        <v>6651</v>
      </c>
      <c r="C9" s="76" t="s">
        <v>285</v>
      </c>
      <c r="D9" s="105" t="s">
        <v>37</v>
      </c>
      <c r="E9" s="98" t="s">
        <v>45</v>
      </c>
      <c r="F9" s="98"/>
      <c r="G9" s="73"/>
      <c r="H9" s="73"/>
      <c r="I9" s="72"/>
      <c r="J9" s="72"/>
      <c r="K9" s="72"/>
      <c r="L9" s="72"/>
      <c r="M9" s="72"/>
      <c r="N9" s="72"/>
      <c r="O9" s="72"/>
      <c r="P9" s="229" t="s">
        <v>42</v>
      </c>
      <c r="Q9" s="77">
        <f>COUNTIF(E6:E41,"ฟ้า")</f>
        <v>8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71">
        <v>6652</v>
      </c>
      <c r="C10" s="76" t="s">
        <v>286</v>
      </c>
      <c r="D10" s="105" t="s">
        <v>37</v>
      </c>
      <c r="E10" s="98" t="s">
        <v>44</v>
      </c>
      <c r="F10" s="98"/>
      <c r="G10" s="73"/>
      <c r="H10" s="73"/>
      <c r="I10" s="72"/>
      <c r="J10" s="72"/>
      <c r="K10" s="72"/>
      <c r="L10" s="72"/>
      <c r="M10" s="72"/>
      <c r="N10" s="72"/>
      <c r="O10" s="72"/>
      <c r="P10" s="229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71">
        <v>6653</v>
      </c>
      <c r="C11" s="76" t="s">
        <v>287</v>
      </c>
      <c r="D11" s="105" t="s">
        <v>37</v>
      </c>
      <c r="E11" s="98" t="s">
        <v>42</v>
      </c>
      <c r="F11" s="98"/>
      <c r="G11" s="73"/>
      <c r="H11" s="73"/>
      <c r="I11" s="72"/>
      <c r="J11" s="72"/>
      <c r="K11" s="72"/>
      <c r="L11" s="72"/>
      <c r="M11" s="72"/>
      <c r="N11" s="72"/>
      <c r="O11" s="72"/>
      <c r="P11" s="229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71">
        <v>6654</v>
      </c>
      <c r="C12" s="76" t="s">
        <v>288</v>
      </c>
      <c r="D12" s="105" t="s">
        <v>37</v>
      </c>
      <c r="E12" s="98" t="s">
        <v>42</v>
      </c>
      <c r="F12" s="98"/>
      <c r="G12" s="73"/>
      <c r="H12" s="73"/>
      <c r="I12" s="72"/>
      <c r="J12" s="72"/>
      <c r="K12" s="72"/>
      <c r="L12" s="72"/>
      <c r="M12" s="72"/>
      <c r="N12" s="72"/>
      <c r="O12" s="72"/>
      <c r="P12" s="229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6655</v>
      </c>
      <c r="C13" s="76" t="s">
        <v>289</v>
      </c>
      <c r="D13" s="105" t="s">
        <v>37</v>
      </c>
      <c r="E13" s="98" t="s">
        <v>44</v>
      </c>
      <c r="F13" s="98"/>
      <c r="G13" s="73"/>
      <c r="H13" s="73"/>
      <c r="I13" s="72"/>
      <c r="J13" s="72"/>
      <c r="K13" s="72"/>
      <c r="L13" s="72"/>
      <c r="M13" s="72"/>
      <c r="N13" s="72"/>
      <c r="O13" s="72"/>
      <c r="P13" s="229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6656</v>
      </c>
      <c r="C14" s="76" t="s">
        <v>290</v>
      </c>
      <c r="D14" s="105" t="s">
        <v>37</v>
      </c>
      <c r="E14" s="98" t="s">
        <v>45</v>
      </c>
      <c r="F14" s="98"/>
      <c r="G14" s="73"/>
      <c r="H14" s="73"/>
      <c r="I14" s="72"/>
      <c r="J14" s="72"/>
      <c r="K14" s="72"/>
      <c r="L14" s="72"/>
      <c r="M14" s="72"/>
      <c r="N14" s="72"/>
      <c r="O14" s="72"/>
      <c r="P14" s="229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86"/>
      <c r="AC14" s="86"/>
      <c r="AD14" s="86"/>
    </row>
    <row r="15" spans="1:30" s="78" customFormat="1" ht="20.100000000000001" customHeight="1" x14ac:dyDescent="0.55000000000000004">
      <c r="A15" s="71">
        <v>10</v>
      </c>
      <c r="B15" s="71">
        <v>6657</v>
      </c>
      <c r="C15" s="76" t="s">
        <v>291</v>
      </c>
      <c r="D15" s="105" t="s">
        <v>40</v>
      </c>
      <c r="E15" s="98" t="s">
        <v>43</v>
      </c>
      <c r="F15" s="98"/>
      <c r="G15" s="73"/>
      <c r="H15" s="73"/>
      <c r="I15" s="72"/>
      <c r="J15" s="72"/>
      <c r="K15" s="72"/>
      <c r="L15" s="72"/>
      <c r="M15" s="72"/>
      <c r="N15" s="72"/>
      <c r="O15" s="72"/>
      <c r="P15" s="229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86"/>
      <c r="AC15" s="86"/>
      <c r="AD15" s="86"/>
    </row>
    <row r="16" spans="1:30" s="78" customFormat="1" ht="20.100000000000001" customHeight="1" x14ac:dyDescent="0.55000000000000004">
      <c r="A16" s="71">
        <v>11</v>
      </c>
      <c r="B16" s="71">
        <v>6658</v>
      </c>
      <c r="C16" s="76" t="s">
        <v>344</v>
      </c>
      <c r="D16" s="105" t="s">
        <v>37</v>
      </c>
      <c r="E16" s="98" t="s">
        <v>45</v>
      </c>
      <c r="F16" s="98"/>
      <c r="G16" s="76"/>
      <c r="H16" s="76"/>
      <c r="I16" s="72"/>
      <c r="J16" s="72"/>
      <c r="K16" s="72"/>
      <c r="L16" s="72"/>
      <c r="M16" s="72"/>
      <c r="N16" s="72"/>
      <c r="O16" s="72"/>
      <c r="P16" s="229" t="s">
        <v>172</v>
      </c>
      <c r="Q16" s="77">
        <f>COUNTIF(D6:D46,"คณิตศาสตร์")</f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86"/>
      <c r="AC16" s="86"/>
      <c r="AD16" s="86"/>
    </row>
    <row r="17" spans="1:30" s="78" customFormat="1" ht="20.100000000000001" customHeight="1" x14ac:dyDescent="0.55000000000000004">
      <c r="A17" s="71">
        <v>12</v>
      </c>
      <c r="B17" s="71">
        <v>6659</v>
      </c>
      <c r="C17" s="76" t="s">
        <v>659</v>
      </c>
      <c r="D17" s="105" t="s">
        <v>37</v>
      </c>
      <c r="E17" s="98" t="s">
        <v>43</v>
      </c>
      <c r="F17" s="98"/>
      <c r="G17" s="73"/>
      <c r="H17" s="73"/>
      <c r="I17" s="72"/>
      <c r="J17" s="72"/>
      <c r="K17" s="72"/>
      <c r="L17" s="72"/>
      <c r="M17" s="72"/>
      <c r="N17" s="72"/>
      <c r="O17" s="72"/>
      <c r="P17" s="229" t="s">
        <v>37</v>
      </c>
      <c r="Q17" s="77">
        <f>COUNTIF(D6:D46,"ศิลปะ")</f>
        <v>13</v>
      </c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86"/>
      <c r="AC17" s="86"/>
      <c r="AD17" s="86"/>
    </row>
    <row r="18" spans="1:30" s="78" customFormat="1" ht="20.100000000000001" customHeight="1" x14ac:dyDescent="0.55000000000000004">
      <c r="A18" s="71">
        <v>13</v>
      </c>
      <c r="B18" s="71">
        <v>6660</v>
      </c>
      <c r="C18" s="76" t="s">
        <v>292</v>
      </c>
      <c r="D18" s="105" t="s">
        <v>38</v>
      </c>
      <c r="E18" s="98" t="s">
        <v>45</v>
      </c>
      <c r="F18" s="98"/>
      <c r="G18" s="73"/>
      <c r="H18" s="73"/>
      <c r="I18" s="72"/>
      <c r="J18" s="72"/>
      <c r="K18" s="72"/>
      <c r="L18" s="72"/>
      <c r="M18" s="72"/>
      <c r="N18" s="72"/>
      <c r="O18" s="72"/>
      <c r="P18" s="229" t="s">
        <v>40</v>
      </c>
      <c r="Q18" s="77">
        <f>COUNTIF(D6:D46,"นาฏศิลป์")</f>
        <v>7</v>
      </c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20.100000000000001" customHeight="1" x14ac:dyDescent="0.55000000000000004">
      <c r="A19" s="71">
        <v>14</v>
      </c>
      <c r="B19" s="71">
        <v>6661</v>
      </c>
      <c r="C19" s="76" t="s">
        <v>293</v>
      </c>
      <c r="D19" s="105" t="s">
        <v>38</v>
      </c>
      <c r="E19" s="98" t="s">
        <v>44</v>
      </c>
      <c r="F19" s="98"/>
      <c r="G19" s="73"/>
      <c r="H19" s="73"/>
      <c r="I19" s="72"/>
      <c r="J19" s="72"/>
      <c r="K19" s="72"/>
      <c r="L19" s="72"/>
      <c r="M19" s="72"/>
      <c r="N19" s="72"/>
      <c r="O19" s="72"/>
      <c r="P19" s="229" t="s">
        <v>38</v>
      </c>
      <c r="Q19" s="77">
        <f>COUNTIF(D6:D46,"ดนตรีไทย")</f>
        <v>11</v>
      </c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86"/>
      <c r="AC19" s="86"/>
      <c r="AD19" s="86"/>
    </row>
    <row r="20" spans="1:30" s="78" customFormat="1" ht="20.100000000000001" customHeight="1" x14ac:dyDescent="0.55000000000000004">
      <c r="A20" s="71">
        <v>15</v>
      </c>
      <c r="B20" s="71">
        <v>6662</v>
      </c>
      <c r="C20" s="76" t="s">
        <v>294</v>
      </c>
      <c r="D20" s="105" t="s">
        <v>38</v>
      </c>
      <c r="E20" s="98" t="s">
        <v>42</v>
      </c>
      <c r="F20" s="98"/>
      <c r="G20" s="73"/>
      <c r="H20" s="73"/>
      <c r="I20" s="72"/>
      <c r="J20" s="72"/>
      <c r="K20" s="72"/>
      <c r="L20" s="72"/>
      <c r="M20" s="72"/>
      <c r="N20" s="72"/>
      <c r="O20" s="72"/>
      <c r="P20" s="229" t="s">
        <v>39</v>
      </c>
      <c r="Q20" s="77">
        <f>COUNTIF(D6:D46,"เกษตรกรรม")</f>
        <v>3</v>
      </c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20.100000000000001" customHeight="1" x14ac:dyDescent="0.55000000000000004">
      <c r="A21" s="71">
        <v>16</v>
      </c>
      <c r="B21" s="71">
        <v>6663</v>
      </c>
      <c r="C21" s="76" t="s">
        <v>295</v>
      </c>
      <c r="D21" s="105" t="s">
        <v>38</v>
      </c>
      <c r="E21" s="98" t="s">
        <v>45</v>
      </c>
      <c r="F21" s="98"/>
      <c r="G21" s="73"/>
      <c r="H21" s="73"/>
      <c r="I21" s="72"/>
      <c r="J21" s="72"/>
      <c r="K21" s="72"/>
      <c r="L21" s="72"/>
      <c r="M21" s="72"/>
      <c r="N21" s="72"/>
      <c r="O21" s="72"/>
      <c r="P21" s="229" t="s">
        <v>41</v>
      </c>
      <c r="Q21" s="77">
        <f>COUNTIF(D6:D46,"คหกรรม")</f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>
        <v>6664</v>
      </c>
      <c r="C22" s="76" t="s">
        <v>296</v>
      </c>
      <c r="D22" s="105" t="s">
        <v>38</v>
      </c>
      <c r="E22" s="98" t="s">
        <v>42</v>
      </c>
      <c r="F22" s="88"/>
      <c r="G22" s="98"/>
      <c r="H22" s="73"/>
      <c r="I22" s="72"/>
      <c r="J22" s="72"/>
      <c r="K22" s="72"/>
      <c r="L22" s="72"/>
      <c r="M22" s="72"/>
      <c r="N22" s="72"/>
      <c r="O22" s="72"/>
      <c r="P22" s="229" t="s">
        <v>305</v>
      </c>
      <c r="Q22" s="77">
        <f>COUNTIF(D6:D46,"พลศึกษา")</f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>
        <v>6665</v>
      </c>
      <c r="C23" s="76" t="s">
        <v>297</v>
      </c>
      <c r="D23" s="105" t="s">
        <v>38</v>
      </c>
      <c r="E23" s="98" t="s">
        <v>42</v>
      </c>
      <c r="F23" s="88"/>
      <c r="G23" s="98"/>
      <c r="H23" s="73"/>
      <c r="I23" s="72"/>
      <c r="J23" s="72"/>
      <c r="K23" s="72"/>
      <c r="L23" s="72"/>
      <c r="M23" s="72"/>
      <c r="N23" s="72"/>
      <c r="O23" s="72"/>
      <c r="P23" s="229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71">
        <v>6666</v>
      </c>
      <c r="C24" s="76" t="s">
        <v>298</v>
      </c>
      <c r="D24" s="105" t="s">
        <v>38</v>
      </c>
      <c r="E24" s="98" t="s">
        <v>43</v>
      </c>
      <c r="F24" s="88"/>
      <c r="G24" s="98"/>
      <c r="H24" s="73"/>
      <c r="I24" s="72"/>
      <c r="J24" s="72"/>
      <c r="K24" s="72"/>
      <c r="L24" s="72"/>
      <c r="M24" s="72"/>
      <c r="N24" s="72"/>
      <c r="O24" s="72"/>
      <c r="P24" s="229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71">
        <v>6669</v>
      </c>
      <c r="C25" s="73" t="s">
        <v>299</v>
      </c>
      <c r="D25" s="98" t="s">
        <v>40</v>
      </c>
      <c r="E25" s="98" t="s">
        <v>44</v>
      </c>
      <c r="F25" s="88"/>
      <c r="G25" s="98"/>
      <c r="H25" s="73"/>
      <c r="I25" s="76"/>
      <c r="J25" s="76"/>
      <c r="K25" s="76"/>
      <c r="L25" s="76"/>
      <c r="M25" s="76"/>
      <c r="N25" s="76"/>
      <c r="O25" s="76"/>
      <c r="P25" s="231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71">
        <v>6670</v>
      </c>
      <c r="C26" s="79" t="s">
        <v>300</v>
      </c>
      <c r="D26" s="105" t="s">
        <v>37</v>
      </c>
      <c r="E26" s="98" t="s">
        <v>43</v>
      </c>
      <c r="F26" s="88"/>
      <c r="G26" s="98"/>
      <c r="H26" s="73"/>
      <c r="I26" s="72"/>
      <c r="J26" s="72"/>
      <c r="K26" s="72"/>
      <c r="L26" s="72"/>
      <c r="M26" s="72"/>
      <c r="N26" s="72"/>
      <c r="O26" s="72"/>
      <c r="P26" s="229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71">
        <v>6671</v>
      </c>
      <c r="C27" s="76" t="s">
        <v>301</v>
      </c>
      <c r="D27" s="105" t="s">
        <v>40</v>
      </c>
      <c r="E27" s="98" t="s">
        <v>44</v>
      </c>
      <c r="F27" s="88"/>
      <c r="G27" s="98"/>
      <c r="H27" s="73"/>
      <c r="I27" s="72"/>
      <c r="J27" s="72"/>
      <c r="K27" s="72"/>
      <c r="L27" s="72"/>
      <c r="M27" s="72"/>
      <c r="N27" s="72"/>
      <c r="O27" s="72"/>
      <c r="P27" s="229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71">
        <v>6672</v>
      </c>
      <c r="C28" s="76" t="s">
        <v>333</v>
      </c>
      <c r="D28" s="105" t="s">
        <v>40</v>
      </c>
      <c r="E28" s="98" t="s">
        <v>45</v>
      </c>
      <c r="F28" s="88"/>
      <c r="G28" s="98"/>
      <c r="H28" s="73"/>
      <c r="I28" s="72"/>
      <c r="J28" s="72"/>
      <c r="K28" s="72"/>
      <c r="L28" s="72"/>
      <c r="M28" s="72"/>
      <c r="N28" s="72"/>
      <c r="O28" s="72"/>
      <c r="P28" s="229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71">
        <v>6673</v>
      </c>
      <c r="C29" s="76" t="s">
        <v>302</v>
      </c>
      <c r="D29" s="105" t="s">
        <v>40</v>
      </c>
      <c r="E29" s="98" t="s">
        <v>44</v>
      </c>
      <c r="F29" s="88"/>
      <c r="G29" s="98"/>
      <c r="H29" s="73"/>
      <c r="I29" s="72"/>
      <c r="J29" s="72"/>
      <c r="K29" s="72"/>
      <c r="L29" s="72"/>
      <c r="M29" s="72"/>
      <c r="N29" s="72"/>
      <c r="O29" s="72"/>
      <c r="P29" s="229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71">
        <v>6718</v>
      </c>
      <c r="C30" s="72" t="s">
        <v>379</v>
      </c>
      <c r="D30" s="99" t="s">
        <v>40</v>
      </c>
      <c r="E30" s="99" t="s">
        <v>42</v>
      </c>
      <c r="F30" s="88"/>
      <c r="G30" s="98"/>
      <c r="H30" s="73"/>
      <c r="I30" s="72"/>
      <c r="J30" s="72"/>
      <c r="K30" s="72"/>
      <c r="L30" s="72"/>
      <c r="M30" s="72"/>
      <c r="N30" s="72"/>
      <c r="O30" s="72"/>
      <c r="P30" s="229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71">
        <v>6747</v>
      </c>
      <c r="C31" s="76" t="s">
        <v>423</v>
      </c>
      <c r="D31" s="105" t="s">
        <v>37</v>
      </c>
      <c r="E31" s="98" t="s">
        <v>44</v>
      </c>
      <c r="F31" s="88"/>
      <c r="G31" s="98"/>
      <c r="H31" s="73"/>
      <c r="I31" s="72"/>
      <c r="J31" s="72"/>
      <c r="K31" s="72"/>
      <c r="L31" s="72"/>
      <c r="M31" s="72"/>
      <c r="N31" s="72"/>
      <c r="O31" s="72"/>
      <c r="P31" s="229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71">
        <v>6753</v>
      </c>
      <c r="C32" s="76" t="s">
        <v>437</v>
      </c>
      <c r="D32" s="105" t="s">
        <v>37</v>
      </c>
      <c r="E32" s="98" t="s">
        <v>43</v>
      </c>
      <c r="F32" s="88"/>
      <c r="G32" s="98"/>
      <c r="H32" s="73"/>
      <c r="I32" s="72"/>
      <c r="J32" s="72"/>
      <c r="K32" s="72"/>
      <c r="L32" s="72"/>
      <c r="M32" s="72"/>
      <c r="N32" s="72"/>
      <c r="O32" s="72"/>
      <c r="P32" s="229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>
        <v>28</v>
      </c>
      <c r="B33" s="71">
        <v>6928</v>
      </c>
      <c r="C33" s="72" t="s">
        <v>693</v>
      </c>
      <c r="D33" s="103" t="s">
        <v>39</v>
      </c>
      <c r="E33" s="98" t="s">
        <v>44</v>
      </c>
      <c r="F33" s="88"/>
      <c r="G33" s="98"/>
      <c r="H33" s="73"/>
      <c r="I33" s="72"/>
      <c r="J33" s="72"/>
      <c r="K33" s="72"/>
      <c r="L33" s="72"/>
      <c r="M33" s="72"/>
      <c r="N33" s="72"/>
      <c r="O33" s="72"/>
      <c r="P33" s="229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>
        <v>29</v>
      </c>
      <c r="B34" s="71">
        <v>6929</v>
      </c>
      <c r="C34" s="76" t="s">
        <v>694</v>
      </c>
      <c r="D34" s="103" t="s">
        <v>39</v>
      </c>
      <c r="E34" s="98" t="s">
        <v>43</v>
      </c>
      <c r="F34" s="156"/>
      <c r="G34" s="72"/>
      <c r="H34" s="72"/>
      <c r="I34" s="72"/>
      <c r="J34" s="72"/>
      <c r="K34" s="72"/>
      <c r="L34" s="72"/>
      <c r="M34" s="72"/>
      <c r="N34" s="72"/>
      <c r="O34" s="72"/>
      <c r="P34" s="229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>
        <v>30</v>
      </c>
      <c r="B35" s="71">
        <v>6930</v>
      </c>
      <c r="C35" s="72" t="s">
        <v>695</v>
      </c>
      <c r="D35" s="103" t="s">
        <v>39</v>
      </c>
      <c r="E35" s="98" t="s">
        <v>45</v>
      </c>
      <c r="F35" s="89"/>
      <c r="G35" s="72"/>
      <c r="H35" s="72"/>
      <c r="I35" s="72"/>
      <c r="J35" s="72"/>
      <c r="K35" s="72"/>
      <c r="L35" s="72"/>
      <c r="M35" s="72"/>
      <c r="N35" s="72"/>
      <c r="O35" s="72"/>
      <c r="P35" s="229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1">
        <v>31</v>
      </c>
      <c r="B36" s="71">
        <v>7000</v>
      </c>
      <c r="C36" s="72" t="s">
        <v>931</v>
      </c>
      <c r="D36" s="103" t="s">
        <v>38</v>
      </c>
      <c r="E36" s="98" t="s">
        <v>45</v>
      </c>
      <c r="F36" s="89"/>
      <c r="G36" s="72"/>
      <c r="H36" s="72"/>
      <c r="I36" s="72"/>
      <c r="J36" s="72"/>
      <c r="K36" s="72"/>
      <c r="L36" s="72"/>
      <c r="M36" s="72"/>
      <c r="N36" s="72"/>
      <c r="O36" s="72"/>
      <c r="P36" s="229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1">
        <v>32</v>
      </c>
      <c r="B37" s="71">
        <v>7050</v>
      </c>
      <c r="C37" s="72" t="s">
        <v>765</v>
      </c>
      <c r="D37" s="103" t="s">
        <v>38</v>
      </c>
      <c r="E37" s="99" t="s">
        <v>44</v>
      </c>
      <c r="F37" s="89"/>
      <c r="G37" s="72"/>
      <c r="H37" s="72"/>
      <c r="I37" s="72"/>
      <c r="J37" s="72"/>
      <c r="K37" s="72"/>
      <c r="L37" s="72"/>
      <c r="M37" s="72"/>
      <c r="N37" s="72"/>
      <c r="O37" s="72"/>
      <c r="P37" s="229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1">
        <v>33</v>
      </c>
      <c r="B38" s="71">
        <v>7051</v>
      </c>
      <c r="C38" s="72" t="s">
        <v>891</v>
      </c>
      <c r="D38" s="103" t="s">
        <v>38</v>
      </c>
      <c r="E38" s="99" t="s">
        <v>42</v>
      </c>
      <c r="F38" s="89"/>
      <c r="G38" s="72"/>
      <c r="H38" s="72"/>
      <c r="I38" s="72"/>
      <c r="J38" s="72"/>
      <c r="K38" s="72"/>
      <c r="L38" s="72"/>
      <c r="M38" s="72"/>
      <c r="N38" s="72"/>
      <c r="O38" s="72"/>
      <c r="P38" s="229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1">
        <v>34</v>
      </c>
      <c r="B39" s="71">
        <v>7061</v>
      </c>
      <c r="C39" s="72" t="s">
        <v>926</v>
      </c>
      <c r="D39" s="99" t="s">
        <v>40</v>
      </c>
      <c r="E39" s="98" t="s">
        <v>44</v>
      </c>
      <c r="F39" s="89"/>
      <c r="G39" s="72"/>
      <c r="H39" s="72"/>
      <c r="I39" s="72"/>
      <c r="J39" s="72"/>
      <c r="K39" s="72"/>
      <c r="L39" s="72"/>
      <c r="M39" s="72"/>
      <c r="N39" s="72"/>
      <c r="O39" s="72"/>
      <c r="P39" s="229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20.100000000000001" customHeight="1" x14ac:dyDescent="0.55000000000000004">
      <c r="A40" s="77"/>
      <c r="B40" s="77"/>
      <c r="C40" s="87"/>
      <c r="D40" s="101"/>
      <c r="E40" s="101"/>
      <c r="P40" s="229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20.100000000000001" customHeight="1" x14ac:dyDescent="0.55000000000000004">
      <c r="A41" s="77"/>
      <c r="B41" s="77"/>
      <c r="C41" s="87"/>
      <c r="D41" s="101"/>
      <c r="E41" s="101"/>
      <c r="P41" s="229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s="78" customFormat="1" ht="20.100000000000001" customHeight="1" x14ac:dyDescent="0.55000000000000004">
      <c r="A42" s="77"/>
      <c r="B42" s="77"/>
      <c r="C42" s="87"/>
      <c r="D42" s="101"/>
      <c r="E42" s="101"/>
      <c r="P42" s="229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s="78" customFormat="1" ht="20.100000000000001" customHeight="1" x14ac:dyDescent="0.55000000000000004">
      <c r="A43" s="77"/>
      <c r="B43" s="77"/>
      <c r="D43" s="101"/>
      <c r="E43" s="101"/>
      <c r="P43" s="229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86"/>
      <c r="AC43" s="86"/>
      <c r="AD43" s="86"/>
    </row>
    <row r="45" spans="1:30" s="78" customFormat="1" ht="17.850000000000001" customHeight="1" x14ac:dyDescent="0.55000000000000004">
      <c r="A45" s="77"/>
      <c r="B45" s="77"/>
      <c r="D45" s="101"/>
      <c r="E45" s="101"/>
      <c r="P45" s="229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86"/>
      <c r="AC45" s="86"/>
      <c r="AD45" s="86"/>
    </row>
    <row r="46" spans="1:30" s="78" customFormat="1" ht="17.850000000000001" customHeight="1" x14ac:dyDescent="0.55000000000000004">
      <c r="A46" s="77"/>
      <c r="B46" s="77"/>
      <c r="D46" s="101"/>
      <c r="E46" s="101"/>
      <c r="P46" s="229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86"/>
      <c r="AC46" s="86"/>
      <c r="AD46" s="86"/>
    </row>
    <row r="47" spans="1:30" s="78" customFormat="1" ht="17.850000000000001" customHeight="1" x14ac:dyDescent="0.55000000000000004">
      <c r="A47" s="77"/>
      <c r="B47" s="77"/>
      <c r="D47" s="101"/>
      <c r="E47" s="101"/>
      <c r="P47" s="229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86"/>
      <c r="AC47" s="86"/>
      <c r="AD47" s="86"/>
    </row>
    <row r="48" spans="1:30" s="78" customFormat="1" ht="17.850000000000001" customHeight="1" x14ac:dyDescent="0.55000000000000004">
      <c r="A48" s="77"/>
      <c r="B48" s="77"/>
      <c r="D48" s="101"/>
      <c r="E48" s="101"/>
      <c r="P48" s="229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86"/>
      <c r="AC48" s="86"/>
      <c r="AD48" s="86"/>
    </row>
    <row r="49" spans="1:30" s="78" customFormat="1" ht="17.850000000000001" customHeight="1" x14ac:dyDescent="0.55000000000000004">
      <c r="A49" s="77"/>
      <c r="B49" s="77"/>
      <c r="D49" s="101"/>
      <c r="E49" s="101"/>
      <c r="P49" s="229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86"/>
      <c r="AC49" s="86"/>
      <c r="AD49" s="86"/>
    </row>
    <row r="50" spans="1:30" s="78" customFormat="1" ht="17.850000000000001" customHeight="1" x14ac:dyDescent="0.55000000000000004">
      <c r="A50" s="77"/>
      <c r="B50" s="77"/>
      <c r="D50" s="101"/>
      <c r="E50" s="101"/>
      <c r="P50" s="229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86"/>
      <c r="AC50" s="86"/>
      <c r="AD50" s="86"/>
    </row>
    <row r="51" spans="1:30" s="78" customFormat="1" ht="17.850000000000001" customHeight="1" x14ac:dyDescent="0.55000000000000004">
      <c r="A51" s="77"/>
      <c r="B51" s="77"/>
      <c r="D51" s="101"/>
      <c r="E51" s="101"/>
      <c r="P51" s="229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86"/>
      <c r="AC51" s="86"/>
      <c r="AD51" s="86"/>
    </row>
    <row r="52" spans="1:30" ht="17.850000000000001" customHeight="1" x14ac:dyDescent="0.55000000000000004">
      <c r="D52" s="102"/>
      <c r="E52" s="102"/>
    </row>
    <row r="53" spans="1:30" ht="17.850000000000001" customHeight="1" x14ac:dyDescent="0.55000000000000004">
      <c r="D53" s="102"/>
      <c r="E53" s="102"/>
    </row>
    <row r="54" spans="1:30" ht="17.850000000000001" customHeight="1" x14ac:dyDescent="0.55000000000000004">
      <c r="D54" s="102"/>
      <c r="E54" s="102"/>
    </row>
    <row r="55" spans="1:30" s="78" customFormat="1" ht="20.100000000000001" customHeight="1" x14ac:dyDescent="0.55000000000000004">
      <c r="A55" s="71">
        <v>29</v>
      </c>
      <c r="B55" s="171">
        <v>6931</v>
      </c>
      <c r="C55" s="172" t="s">
        <v>696</v>
      </c>
      <c r="D55" s="173" t="s">
        <v>39</v>
      </c>
      <c r="E55" s="174" t="s">
        <v>42</v>
      </c>
      <c r="F55" s="175" t="s">
        <v>771</v>
      </c>
      <c r="G55" s="72"/>
      <c r="H55" s="72"/>
      <c r="I55" s="72"/>
      <c r="J55" s="72"/>
      <c r="K55" s="72"/>
      <c r="L55" s="72"/>
      <c r="M55" s="72"/>
      <c r="N55" s="72"/>
      <c r="O55" s="72"/>
      <c r="P55" s="229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86"/>
      <c r="AC55" s="86"/>
      <c r="AD55" s="86"/>
    </row>
    <row r="56" spans="1:30" s="78" customFormat="1" ht="20.100000000000001" customHeight="1" x14ac:dyDescent="0.55000000000000004">
      <c r="A56" s="71">
        <v>30</v>
      </c>
      <c r="B56" s="171">
        <v>6932</v>
      </c>
      <c r="C56" s="172" t="s">
        <v>697</v>
      </c>
      <c r="D56" s="173" t="s">
        <v>39</v>
      </c>
      <c r="E56" s="174" t="s">
        <v>44</v>
      </c>
      <c r="F56" s="175" t="s">
        <v>771</v>
      </c>
      <c r="G56" s="72"/>
      <c r="H56" s="72"/>
      <c r="I56" s="72"/>
      <c r="J56" s="72"/>
      <c r="K56" s="72"/>
      <c r="L56" s="72"/>
      <c r="M56" s="72"/>
      <c r="N56" s="72"/>
      <c r="O56" s="72"/>
      <c r="P56" s="229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86"/>
      <c r="AC56" s="86"/>
      <c r="AD56" s="86"/>
    </row>
    <row r="57" spans="1:30" ht="17.850000000000001" customHeight="1" x14ac:dyDescent="0.55000000000000004">
      <c r="B57" s="156" t="s">
        <v>766</v>
      </c>
      <c r="C57" s="84" t="s">
        <v>765</v>
      </c>
      <c r="D57" s="155" t="s">
        <v>39</v>
      </c>
      <c r="E57" s="150" t="s">
        <v>45</v>
      </c>
    </row>
  </sheetData>
  <sortState xmlns:xlrd2="http://schemas.microsoft.com/office/spreadsheetml/2017/richdata2" ref="B6:E38">
    <sortCondition ref="B6:B38"/>
  </sortState>
  <mergeCells count="9">
    <mergeCell ref="X3:AA3"/>
    <mergeCell ref="A4:F4"/>
    <mergeCell ref="I4:J4"/>
    <mergeCell ref="L4:M4"/>
    <mergeCell ref="A1:O1"/>
    <mergeCell ref="A2:O2"/>
    <mergeCell ref="A3:O3"/>
    <mergeCell ref="P3:S3"/>
    <mergeCell ref="T3:W3"/>
  </mergeCells>
  <pageMargins left="0.43307086614173229" right="0.19685039370078741" top="0.39370078740157483" bottom="0.11811023622047245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58"/>
  <sheetViews>
    <sheetView view="pageBreakPreview" topLeftCell="A11" zoomScaleNormal="100" zoomScaleSheetLayoutView="100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16" width="5.625" style="69" customWidth="1"/>
    <col min="17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687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227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8" t="s">
        <v>879</v>
      </c>
      <c r="B4" s="378"/>
      <c r="C4" s="378"/>
      <c r="D4" s="378"/>
      <c r="E4" s="378"/>
      <c r="F4" s="378"/>
      <c r="G4" s="378"/>
      <c r="H4" s="378"/>
      <c r="I4" s="375" t="s">
        <v>3</v>
      </c>
      <c r="J4" s="375"/>
      <c r="K4" s="10">
        <f>$AB$4</f>
        <v>26</v>
      </c>
      <c r="L4" s="375" t="s">
        <v>35</v>
      </c>
      <c r="M4" s="375"/>
      <c r="N4" s="10">
        <f>AC4</f>
        <v>4</v>
      </c>
      <c r="O4" s="92" t="s">
        <v>2</v>
      </c>
      <c r="P4" s="3">
        <v>6</v>
      </c>
      <c r="Q4" s="3">
        <v>8</v>
      </c>
      <c r="R4" s="3">
        <v>6</v>
      </c>
      <c r="S4" s="3">
        <v>6</v>
      </c>
      <c r="T4" s="3">
        <v>2</v>
      </c>
      <c r="U4" s="3">
        <v>0</v>
      </c>
      <c r="V4" s="3">
        <v>1</v>
      </c>
      <c r="W4" s="3">
        <v>1</v>
      </c>
      <c r="X4" s="3">
        <f>P4+T4</f>
        <v>8</v>
      </c>
      <c r="Y4" s="3">
        <f>Q4+U4</f>
        <v>8</v>
      </c>
      <c r="Z4" s="3">
        <f>R4+V4</f>
        <v>7</v>
      </c>
      <c r="AA4" s="3">
        <f>S4+W4</f>
        <v>7</v>
      </c>
      <c r="AB4" s="16">
        <f>P4+Q4+R4+S4</f>
        <v>26</v>
      </c>
      <c r="AC4" s="16">
        <f>T4+U4+V4+W4</f>
        <v>4</v>
      </c>
      <c r="AD4" s="16">
        <f>X4+Y4+Z4+AA4</f>
        <v>30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228"/>
      <c r="X5" s="86">
        <f>COUNTIF(E6:O40,"เหลือง")</f>
        <v>8</v>
      </c>
      <c r="Y5" s="86">
        <f>COUNTIF(E6:O40,"เขียว")</f>
        <v>8</v>
      </c>
      <c r="Z5" s="86">
        <f>COUNTIF(E6:O40,"ชมพู")</f>
        <v>7</v>
      </c>
      <c r="AA5" s="86">
        <f>COUNTIF(E6:O40,"ฟ้า")</f>
        <v>7</v>
      </c>
    </row>
    <row r="6" spans="1:30" s="78" customFormat="1" ht="20.100000000000001" customHeight="1" x14ac:dyDescent="0.55000000000000004">
      <c r="A6" s="71">
        <v>1</v>
      </c>
      <c r="B6" s="71">
        <v>6675</v>
      </c>
      <c r="C6" s="76" t="s">
        <v>304</v>
      </c>
      <c r="D6" s="105" t="s">
        <v>305</v>
      </c>
      <c r="E6" s="98" t="s">
        <v>44</v>
      </c>
      <c r="F6" s="88"/>
      <c r="G6" s="98"/>
      <c r="H6" s="74"/>
      <c r="I6" s="72"/>
      <c r="J6" s="72"/>
      <c r="K6" s="72"/>
      <c r="L6" s="72"/>
      <c r="M6" s="72"/>
      <c r="N6" s="72"/>
      <c r="O6" s="72"/>
      <c r="P6" s="229" t="s">
        <v>45</v>
      </c>
      <c r="Q6" s="77">
        <f>COUNTIF(E6:E40,"เหลือง")</f>
        <v>8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6676</v>
      </c>
      <c r="C7" s="76" t="s">
        <v>306</v>
      </c>
      <c r="D7" s="103" t="s">
        <v>305</v>
      </c>
      <c r="E7" s="98" t="s">
        <v>42</v>
      </c>
      <c r="F7" s="88"/>
      <c r="G7" s="98"/>
      <c r="H7" s="74"/>
      <c r="I7" s="72"/>
      <c r="J7" s="72"/>
      <c r="K7" s="72"/>
      <c r="L7" s="72"/>
      <c r="M7" s="72"/>
      <c r="N7" s="72"/>
      <c r="O7" s="72"/>
      <c r="P7" s="229" t="s">
        <v>43</v>
      </c>
      <c r="Q7" s="77">
        <f>COUNTIF(E6:E40,"เขียว")</f>
        <v>8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6678</v>
      </c>
      <c r="C8" s="76" t="s">
        <v>307</v>
      </c>
      <c r="D8" s="105" t="s">
        <v>305</v>
      </c>
      <c r="E8" s="98" t="s">
        <v>43</v>
      </c>
      <c r="F8" s="88"/>
      <c r="G8" s="98"/>
      <c r="H8" s="73"/>
      <c r="I8" s="76"/>
      <c r="J8" s="76"/>
      <c r="K8" s="76"/>
      <c r="L8" s="76"/>
      <c r="M8" s="76"/>
      <c r="N8" s="76"/>
      <c r="O8" s="76"/>
      <c r="P8" s="231" t="s">
        <v>44</v>
      </c>
      <c r="Q8" s="77">
        <f>COUNTIF(E6:E40,"ชมพู")</f>
        <v>7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71">
        <v>6679</v>
      </c>
      <c r="C9" s="76" t="s">
        <v>308</v>
      </c>
      <c r="D9" s="105" t="s">
        <v>305</v>
      </c>
      <c r="E9" s="98" t="s">
        <v>44</v>
      </c>
      <c r="F9" s="88"/>
      <c r="G9" s="71"/>
      <c r="H9" s="98"/>
      <c r="I9" s="98"/>
      <c r="J9" s="98"/>
      <c r="K9" s="72"/>
      <c r="L9" s="72"/>
      <c r="M9" s="72"/>
      <c r="N9" s="72"/>
      <c r="O9" s="72"/>
      <c r="P9" s="229" t="s">
        <v>42</v>
      </c>
      <c r="Q9" s="77">
        <f>COUNTIF(E6:E40,"ฟ้า")</f>
        <v>7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71">
        <v>6680</v>
      </c>
      <c r="C10" s="76" t="s">
        <v>309</v>
      </c>
      <c r="D10" s="105" t="s">
        <v>305</v>
      </c>
      <c r="E10" s="98" t="s">
        <v>45</v>
      </c>
      <c r="F10" s="88"/>
      <c r="G10" s="71"/>
      <c r="H10" s="98"/>
      <c r="I10" s="98"/>
      <c r="J10" s="98"/>
      <c r="K10" s="72"/>
      <c r="L10" s="72"/>
      <c r="M10" s="72"/>
      <c r="N10" s="72"/>
      <c r="O10" s="72"/>
      <c r="P10" s="229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71">
        <v>6682</v>
      </c>
      <c r="C11" s="76" t="s">
        <v>310</v>
      </c>
      <c r="D11" s="105" t="s">
        <v>305</v>
      </c>
      <c r="E11" s="98" t="s">
        <v>45</v>
      </c>
      <c r="F11" s="88"/>
      <c r="G11" s="71"/>
      <c r="H11" s="98"/>
      <c r="I11" s="98"/>
      <c r="J11" s="98"/>
      <c r="K11" s="72"/>
      <c r="L11" s="72"/>
      <c r="M11" s="72"/>
      <c r="N11" s="72"/>
      <c r="O11" s="72"/>
      <c r="P11" s="229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71">
        <v>6683</v>
      </c>
      <c r="C12" s="76" t="s">
        <v>311</v>
      </c>
      <c r="D12" s="105" t="s">
        <v>305</v>
      </c>
      <c r="E12" s="98" t="s">
        <v>43</v>
      </c>
      <c r="F12" s="88"/>
      <c r="G12" s="71"/>
      <c r="H12" s="98"/>
      <c r="I12" s="98"/>
      <c r="J12" s="98"/>
      <c r="K12" s="72"/>
      <c r="L12" s="72"/>
      <c r="M12" s="72"/>
      <c r="N12" s="72"/>
      <c r="O12" s="72"/>
      <c r="P12" s="229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6684</v>
      </c>
      <c r="C13" s="76" t="s">
        <v>312</v>
      </c>
      <c r="D13" s="105" t="s">
        <v>305</v>
      </c>
      <c r="E13" s="98" t="s">
        <v>44</v>
      </c>
      <c r="F13" s="88"/>
      <c r="G13" s="71"/>
      <c r="H13" s="98"/>
      <c r="I13" s="98"/>
      <c r="J13" s="98"/>
      <c r="K13" s="72"/>
      <c r="L13" s="72"/>
      <c r="M13" s="72"/>
      <c r="N13" s="72"/>
      <c r="O13" s="72"/>
      <c r="P13" s="229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6688</v>
      </c>
      <c r="C14" s="76" t="s">
        <v>313</v>
      </c>
      <c r="D14" s="103" t="s">
        <v>305</v>
      </c>
      <c r="E14" s="98" t="s">
        <v>42</v>
      </c>
      <c r="F14" s="88"/>
      <c r="G14" s="71"/>
      <c r="H14" s="98"/>
      <c r="I14" s="98"/>
      <c r="J14" s="98"/>
      <c r="K14" s="72"/>
      <c r="L14" s="72"/>
      <c r="M14" s="72"/>
      <c r="N14" s="72"/>
      <c r="O14" s="72"/>
      <c r="P14" s="229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86"/>
      <c r="AC14" s="86"/>
      <c r="AD14" s="86"/>
    </row>
    <row r="15" spans="1:30" s="78" customFormat="1" ht="20.100000000000001" customHeight="1" x14ac:dyDescent="0.55000000000000004">
      <c r="A15" s="71">
        <v>10</v>
      </c>
      <c r="B15" s="71">
        <v>6690</v>
      </c>
      <c r="C15" s="76" t="s">
        <v>314</v>
      </c>
      <c r="D15" s="105" t="s">
        <v>41</v>
      </c>
      <c r="E15" s="98" t="s">
        <v>43</v>
      </c>
      <c r="F15" s="88"/>
      <c r="G15" s="71"/>
      <c r="H15" s="98"/>
      <c r="I15" s="98"/>
      <c r="J15" s="98"/>
      <c r="K15" s="72"/>
      <c r="L15" s="72"/>
      <c r="M15" s="72"/>
      <c r="N15" s="72"/>
      <c r="O15" s="72"/>
      <c r="P15" s="229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86"/>
      <c r="AC15" s="86"/>
      <c r="AD15" s="86"/>
    </row>
    <row r="16" spans="1:30" s="78" customFormat="1" ht="20.100000000000001" customHeight="1" x14ac:dyDescent="0.55000000000000004">
      <c r="A16" s="71">
        <v>11</v>
      </c>
      <c r="B16" s="71">
        <v>6691</v>
      </c>
      <c r="C16" s="76" t="s">
        <v>315</v>
      </c>
      <c r="D16" s="105" t="s">
        <v>41</v>
      </c>
      <c r="E16" s="98" t="s">
        <v>42</v>
      </c>
      <c r="F16" s="88"/>
      <c r="G16" s="71"/>
      <c r="H16" s="98"/>
      <c r="I16" s="98"/>
      <c r="J16" s="98"/>
      <c r="K16" s="72"/>
      <c r="L16" s="72"/>
      <c r="M16" s="72"/>
      <c r="N16" s="72"/>
      <c r="O16" s="72"/>
      <c r="P16" s="229" t="s">
        <v>172</v>
      </c>
      <c r="Q16" s="77">
        <f>COUNTIF(D6:D45,"คณิตศาสตร์")</f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86"/>
      <c r="AC16" s="86"/>
      <c r="AD16" s="86"/>
    </row>
    <row r="17" spans="1:30" s="78" customFormat="1" ht="20.100000000000001" customHeight="1" x14ac:dyDescent="0.55000000000000004">
      <c r="A17" s="71">
        <v>12</v>
      </c>
      <c r="B17" s="71">
        <v>6692</v>
      </c>
      <c r="C17" s="76" t="s">
        <v>316</v>
      </c>
      <c r="D17" s="105" t="s">
        <v>41</v>
      </c>
      <c r="E17" s="98" t="s">
        <v>45</v>
      </c>
      <c r="F17" s="88"/>
      <c r="G17" s="71"/>
      <c r="H17" s="98"/>
      <c r="I17" s="98"/>
      <c r="J17" s="98"/>
      <c r="K17" s="72"/>
      <c r="L17" s="72"/>
      <c r="M17" s="72"/>
      <c r="N17" s="72"/>
      <c r="O17" s="72"/>
      <c r="P17" s="229" t="s">
        <v>37</v>
      </c>
      <c r="Q17" s="77">
        <f>COUNTIF(D6:D45,"ศิลปะ")</f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86"/>
      <c r="AC17" s="86"/>
      <c r="AD17" s="86"/>
    </row>
    <row r="18" spans="1:30" s="78" customFormat="1" ht="20.100000000000001" customHeight="1" x14ac:dyDescent="0.55000000000000004">
      <c r="A18" s="71">
        <v>13</v>
      </c>
      <c r="B18" s="71">
        <v>6694</v>
      </c>
      <c r="C18" s="76" t="s">
        <v>317</v>
      </c>
      <c r="D18" s="105" t="s">
        <v>41</v>
      </c>
      <c r="E18" s="98" t="s">
        <v>43</v>
      </c>
      <c r="F18" s="88"/>
      <c r="G18" s="80"/>
      <c r="H18" s="98"/>
      <c r="I18" s="98"/>
      <c r="J18" s="98"/>
      <c r="K18" s="72"/>
      <c r="L18" s="72"/>
      <c r="M18" s="72"/>
      <c r="N18" s="72"/>
      <c r="O18" s="72"/>
      <c r="P18" s="229" t="s">
        <v>40</v>
      </c>
      <c r="Q18" s="77">
        <f>COUNTIF(D6:D45,"นาฏศิลป์")</f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20.100000000000001" customHeight="1" x14ac:dyDescent="0.55000000000000004">
      <c r="A19" s="71">
        <v>14</v>
      </c>
      <c r="B19" s="71">
        <v>6696</v>
      </c>
      <c r="C19" s="79" t="s">
        <v>397</v>
      </c>
      <c r="D19" s="105" t="s">
        <v>41</v>
      </c>
      <c r="E19" s="98" t="s">
        <v>42</v>
      </c>
      <c r="F19" s="88"/>
      <c r="G19" s="71"/>
      <c r="H19" s="98"/>
      <c r="I19" s="98"/>
      <c r="J19" s="98"/>
      <c r="K19" s="72"/>
      <c r="L19" s="72"/>
      <c r="M19" s="72"/>
      <c r="N19" s="72"/>
      <c r="O19" s="72"/>
      <c r="P19" s="229" t="s">
        <v>38</v>
      </c>
      <c r="Q19" s="77">
        <f>COUNTIF(D6:D45,"ดนตรีไทย")</f>
        <v>4</v>
      </c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86"/>
      <c r="AC19" s="86"/>
      <c r="AD19" s="86"/>
    </row>
    <row r="20" spans="1:30" s="78" customFormat="1" ht="20.100000000000001" customHeight="1" x14ac:dyDescent="0.55000000000000004">
      <c r="A20" s="71">
        <v>15</v>
      </c>
      <c r="B20" s="71">
        <v>6698</v>
      </c>
      <c r="C20" s="76" t="s">
        <v>318</v>
      </c>
      <c r="D20" s="105" t="s">
        <v>41</v>
      </c>
      <c r="E20" s="98" t="s">
        <v>45</v>
      </c>
      <c r="F20" s="88"/>
      <c r="G20" s="71"/>
      <c r="H20" s="98"/>
      <c r="I20" s="98"/>
      <c r="J20" s="98"/>
      <c r="K20" s="72"/>
      <c r="L20" s="72"/>
      <c r="M20" s="72"/>
      <c r="N20" s="72"/>
      <c r="O20" s="72"/>
      <c r="P20" s="229" t="s">
        <v>39</v>
      </c>
      <c r="Q20" s="77">
        <f>COUNTIF(D6:D45,"เกษตรกรรม")</f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20.100000000000001" customHeight="1" x14ac:dyDescent="0.55000000000000004">
      <c r="A21" s="71">
        <v>16</v>
      </c>
      <c r="B21" s="71">
        <v>6699</v>
      </c>
      <c r="C21" s="76" t="s">
        <v>319</v>
      </c>
      <c r="D21" s="105" t="s">
        <v>41</v>
      </c>
      <c r="E21" s="98" t="s">
        <v>44</v>
      </c>
      <c r="F21" s="88"/>
      <c r="G21" s="71"/>
      <c r="H21" s="98"/>
      <c r="I21" s="98"/>
      <c r="J21" s="98"/>
      <c r="K21" s="72"/>
      <c r="L21" s="72"/>
      <c r="M21" s="72"/>
      <c r="N21" s="72"/>
      <c r="O21" s="72"/>
      <c r="P21" s="229" t="s">
        <v>41</v>
      </c>
      <c r="Q21" s="77">
        <f>COUNTIF(D6:D45,"คหกรรม")</f>
        <v>10</v>
      </c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>
        <v>6700</v>
      </c>
      <c r="C22" s="76" t="s">
        <v>320</v>
      </c>
      <c r="D22" s="105" t="s">
        <v>41</v>
      </c>
      <c r="E22" s="98" t="s">
        <v>42</v>
      </c>
      <c r="F22" s="88"/>
      <c r="G22" s="98"/>
      <c r="H22" s="74"/>
      <c r="I22" s="72"/>
      <c r="J22" s="72"/>
      <c r="K22" s="72"/>
      <c r="L22" s="72"/>
      <c r="M22" s="72"/>
      <c r="N22" s="72"/>
      <c r="O22" s="72"/>
      <c r="P22" s="229" t="s">
        <v>305</v>
      </c>
      <c r="Q22" s="77">
        <f>COUNTIF(D6:D45,"พลศึกษา")</f>
        <v>16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>
        <v>6735</v>
      </c>
      <c r="C23" s="72" t="s">
        <v>410</v>
      </c>
      <c r="D23" s="103" t="s">
        <v>305</v>
      </c>
      <c r="E23" s="98" t="s">
        <v>42</v>
      </c>
      <c r="F23" s="88"/>
      <c r="G23" s="98"/>
      <c r="H23" s="74"/>
      <c r="I23" s="72"/>
      <c r="J23" s="72"/>
      <c r="K23" s="72"/>
      <c r="L23" s="72"/>
      <c r="M23" s="72"/>
      <c r="N23" s="72"/>
      <c r="O23" s="72"/>
      <c r="P23" s="229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71">
        <v>6736</v>
      </c>
      <c r="C24" s="72" t="s">
        <v>411</v>
      </c>
      <c r="D24" s="103" t="s">
        <v>305</v>
      </c>
      <c r="E24" s="98" t="s">
        <v>43</v>
      </c>
      <c r="F24" s="88"/>
      <c r="G24" s="98"/>
      <c r="H24" s="74"/>
      <c r="I24" s="72"/>
      <c r="J24" s="72"/>
      <c r="K24" s="72"/>
      <c r="L24" s="72"/>
      <c r="M24" s="72"/>
      <c r="N24" s="72"/>
      <c r="O24" s="72"/>
      <c r="P24" s="229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71">
        <v>6755</v>
      </c>
      <c r="C25" s="72" t="s">
        <v>439</v>
      </c>
      <c r="D25" s="103" t="s">
        <v>305</v>
      </c>
      <c r="E25" s="98" t="s">
        <v>43</v>
      </c>
      <c r="F25" s="88"/>
      <c r="G25" s="98"/>
      <c r="H25" s="74"/>
      <c r="I25" s="72"/>
      <c r="J25" s="72"/>
      <c r="K25" s="72"/>
      <c r="L25" s="72"/>
      <c r="M25" s="72"/>
      <c r="N25" s="72"/>
      <c r="O25" s="72"/>
      <c r="P25" s="229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71">
        <v>6756</v>
      </c>
      <c r="C26" s="72" t="s">
        <v>440</v>
      </c>
      <c r="D26" s="103" t="s">
        <v>305</v>
      </c>
      <c r="E26" s="98" t="s">
        <v>42</v>
      </c>
      <c r="F26" s="88"/>
      <c r="G26" s="98"/>
      <c r="H26" s="72"/>
      <c r="I26" s="72"/>
      <c r="J26" s="72"/>
      <c r="K26" s="72"/>
      <c r="L26" s="72"/>
      <c r="M26" s="72"/>
      <c r="N26" s="72"/>
      <c r="O26" s="72"/>
      <c r="P26" s="229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80">
        <v>6758</v>
      </c>
      <c r="C27" s="76" t="s">
        <v>436</v>
      </c>
      <c r="D27" s="103" t="s">
        <v>305</v>
      </c>
      <c r="E27" s="98" t="s">
        <v>45</v>
      </c>
      <c r="F27" s="95"/>
      <c r="G27" s="98"/>
      <c r="H27" s="72"/>
      <c r="I27" s="72"/>
      <c r="J27" s="72"/>
      <c r="K27" s="72"/>
      <c r="L27" s="72"/>
      <c r="M27" s="72"/>
      <c r="N27" s="72"/>
      <c r="O27" s="72"/>
      <c r="P27" s="229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71">
        <v>6761</v>
      </c>
      <c r="C28" s="72" t="s">
        <v>444</v>
      </c>
      <c r="D28" s="105" t="s">
        <v>305</v>
      </c>
      <c r="E28" s="98" t="s">
        <v>45</v>
      </c>
      <c r="F28" s="95"/>
      <c r="G28" s="98"/>
      <c r="H28" s="72"/>
      <c r="I28" s="72"/>
      <c r="J28" s="72"/>
      <c r="K28" s="72"/>
      <c r="L28" s="72"/>
      <c r="M28" s="72"/>
      <c r="N28" s="72"/>
      <c r="O28" s="72"/>
      <c r="P28" s="229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71">
        <v>6784</v>
      </c>
      <c r="C29" s="72" t="s">
        <v>517</v>
      </c>
      <c r="D29" s="105" t="s">
        <v>41</v>
      </c>
      <c r="E29" s="98" t="s">
        <v>44</v>
      </c>
      <c r="F29" s="187"/>
      <c r="G29" s="150"/>
      <c r="H29" s="72"/>
      <c r="I29" s="72"/>
      <c r="J29" s="72"/>
      <c r="K29" s="72"/>
      <c r="L29" s="72"/>
      <c r="M29" s="72"/>
      <c r="N29" s="72"/>
      <c r="O29" s="72"/>
      <c r="P29" s="229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71">
        <v>6910</v>
      </c>
      <c r="C30" s="72" t="s">
        <v>647</v>
      </c>
      <c r="D30" s="103" t="s">
        <v>305</v>
      </c>
      <c r="E30" s="98" t="s">
        <v>43</v>
      </c>
      <c r="F30" s="95"/>
      <c r="G30" s="98"/>
      <c r="H30" s="72"/>
      <c r="I30" s="72"/>
      <c r="J30" s="72"/>
      <c r="K30" s="72"/>
      <c r="L30" s="72"/>
      <c r="M30" s="72"/>
      <c r="N30" s="72"/>
      <c r="O30" s="72"/>
      <c r="P30" s="229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71">
        <v>6920</v>
      </c>
      <c r="C31" s="72" t="s">
        <v>670</v>
      </c>
      <c r="D31" s="105" t="s">
        <v>41</v>
      </c>
      <c r="E31" s="98" t="s">
        <v>45</v>
      </c>
      <c r="F31" s="95"/>
      <c r="G31" s="98"/>
      <c r="H31" s="84"/>
      <c r="I31" s="84"/>
      <c r="J31" s="84"/>
      <c r="K31" s="72"/>
      <c r="L31" s="72"/>
      <c r="M31" s="72"/>
      <c r="N31" s="72"/>
      <c r="O31" s="72"/>
      <c r="P31" s="229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71">
        <v>7052</v>
      </c>
      <c r="C32" s="72" t="s">
        <v>892</v>
      </c>
      <c r="D32" s="103" t="s">
        <v>38</v>
      </c>
      <c r="E32" s="98" t="s">
        <v>44</v>
      </c>
      <c r="F32" s="89"/>
      <c r="G32" s="98"/>
      <c r="H32" s="72"/>
      <c r="I32" s="72"/>
      <c r="J32" s="72"/>
      <c r="K32" s="72"/>
      <c r="L32" s="72"/>
      <c r="M32" s="72"/>
      <c r="N32" s="72"/>
      <c r="O32" s="72"/>
      <c r="P32" s="229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>
        <v>28</v>
      </c>
      <c r="B33" s="71">
        <v>7053</v>
      </c>
      <c r="C33" s="72" t="s">
        <v>894</v>
      </c>
      <c r="D33" s="103" t="s">
        <v>38</v>
      </c>
      <c r="E33" s="98" t="s">
        <v>43</v>
      </c>
      <c r="F33" s="89"/>
      <c r="G33" s="98"/>
      <c r="H33" s="72"/>
      <c r="I33" s="72"/>
      <c r="J33" s="72"/>
      <c r="K33" s="72"/>
      <c r="L33" s="72"/>
      <c r="M33" s="72"/>
      <c r="N33" s="72"/>
      <c r="O33" s="72"/>
      <c r="P33" s="229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>
        <v>29</v>
      </c>
      <c r="B34" s="71">
        <v>7054</v>
      </c>
      <c r="C34" s="72" t="s">
        <v>893</v>
      </c>
      <c r="D34" s="103" t="s">
        <v>38</v>
      </c>
      <c r="E34" s="98" t="s">
        <v>45</v>
      </c>
      <c r="F34" s="89"/>
      <c r="G34" s="98"/>
      <c r="H34" s="72"/>
      <c r="I34" s="72"/>
      <c r="J34" s="72"/>
      <c r="K34" s="72"/>
      <c r="L34" s="72"/>
      <c r="M34" s="72"/>
      <c r="N34" s="72"/>
      <c r="O34" s="72"/>
      <c r="P34" s="229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>
        <v>30</v>
      </c>
      <c r="B35" s="71">
        <v>7055</v>
      </c>
      <c r="C35" s="72" t="s">
        <v>895</v>
      </c>
      <c r="D35" s="103" t="s">
        <v>38</v>
      </c>
      <c r="E35" s="98" t="s">
        <v>44</v>
      </c>
      <c r="F35" s="89"/>
      <c r="G35" s="98"/>
      <c r="H35" s="72"/>
      <c r="I35" s="72"/>
      <c r="J35" s="72"/>
      <c r="K35" s="72"/>
      <c r="L35" s="72"/>
      <c r="M35" s="72"/>
      <c r="N35" s="72"/>
      <c r="O35" s="72"/>
      <c r="P35" s="229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1">
        <v>31</v>
      </c>
      <c r="B36" s="71"/>
      <c r="C36" s="72"/>
      <c r="D36" s="105"/>
      <c r="E36" s="98"/>
      <c r="F36" s="89"/>
      <c r="G36" s="98"/>
      <c r="H36" s="72"/>
      <c r="I36" s="72"/>
      <c r="J36" s="72"/>
      <c r="K36" s="72"/>
      <c r="L36" s="72"/>
      <c r="M36" s="72"/>
      <c r="N36" s="72"/>
      <c r="O36" s="72"/>
      <c r="P36" s="229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1">
        <v>32</v>
      </c>
      <c r="B37" s="71"/>
      <c r="C37" s="72"/>
      <c r="D37" s="105"/>
      <c r="E37" s="98"/>
      <c r="F37" s="89"/>
      <c r="G37" s="72"/>
      <c r="H37" s="72"/>
      <c r="I37" s="72"/>
      <c r="J37" s="72"/>
      <c r="K37" s="72"/>
      <c r="L37" s="72"/>
      <c r="M37" s="72"/>
      <c r="N37" s="72"/>
      <c r="O37" s="72"/>
      <c r="P37" s="229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7"/>
      <c r="P38" s="229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7"/>
      <c r="B39" s="77"/>
      <c r="D39" s="101"/>
      <c r="E39" s="101"/>
      <c r="F39" s="90"/>
      <c r="P39" s="229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20.100000000000001" customHeight="1" x14ac:dyDescent="0.55000000000000004">
      <c r="A40" s="77"/>
      <c r="B40" s="77"/>
      <c r="D40" s="101"/>
      <c r="E40" s="101"/>
      <c r="F40" s="90"/>
      <c r="P40" s="229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17.850000000000001" customHeight="1" x14ac:dyDescent="0.55000000000000004">
      <c r="A41" s="77"/>
      <c r="B41" s="77"/>
      <c r="D41" s="101"/>
      <c r="E41" s="101"/>
      <c r="P41" s="229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s="78" customFormat="1" ht="17.850000000000001" customHeight="1" x14ac:dyDescent="0.55000000000000004">
      <c r="A42" s="77"/>
      <c r="B42" s="77"/>
      <c r="D42" s="101"/>
      <c r="E42" s="101"/>
      <c r="P42" s="229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ht="17.850000000000001" customHeight="1" x14ac:dyDescent="0.55000000000000004">
      <c r="D43" s="102"/>
      <c r="E43" s="102"/>
    </row>
    <row r="44" spans="1:30" ht="17.850000000000001" customHeight="1" x14ac:dyDescent="0.55000000000000004">
      <c r="D44" s="102"/>
      <c r="E44" s="102"/>
    </row>
    <row r="45" spans="1:30" ht="17.850000000000001" customHeight="1" x14ac:dyDescent="0.55000000000000004">
      <c r="D45" s="102"/>
      <c r="E45" s="102"/>
    </row>
    <row r="46" spans="1:30" ht="17.850000000000001" customHeight="1" x14ac:dyDescent="0.55000000000000004">
      <c r="D46" s="102"/>
      <c r="E46" s="102"/>
    </row>
    <row r="56" spans="2:5" ht="17.850000000000001" customHeight="1" x14ac:dyDescent="0.55000000000000004">
      <c r="B56" s="85">
        <v>6757</v>
      </c>
      <c r="C56" s="84" t="s">
        <v>441</v>
      </c>
      <c r="D56" s="155" t="s">
        <v>305</v>
      </c>
      <c r="E56" s="150" t="s">
        <v>44</v>
      </c>
    </row>
    <row r="57" spans="2:5" ht="17.850000000000001" customHeight="1" x14ac:dyDescent="0.55000000000000004">
      <c r="B57" s="71">
        <v>6745</v>
      </c>
      <c r="C57" s="72" t="s">
        <v>421</v>
      </c>
      <c r="D57" s="103" t="s">
        <v>305</v>
      </c>
      <c r="E57" s="98" t="s">
        <v>42</v>
      </c>
    </row>
    <row r="58" spans="2:5" ht="17.850000000000001" customHeight="1" x14ac:dyDescent="0.55000000000000004">
      <c r="B58" s="71">
        <v>6754</v>
      </c>
      <c r="C58" s="72" t="s">
        <v>438</v>
      </c>
      <c r="D58" s="103" t="s">
        <v>305</v>
      </c>
      <c r="E58" s="98" t="s">
        <v>45</v>
      </c>
    </row>
  </sheetData>
  <sortState xmlns:xlrd2="http://schemas.microsoft.com/office/spreadsheetml/2017/richdata2" ref="B6:E35">
    <sortCondition ref="B6:B35"/>
  </sortState>
  <mergeCells count="9">
    <mergeCell ref="X3:AA3"/>
    <mergeCell ref="I4:J4"/>
    <mergeCell ref="L4:M4"/>
    <mergeCell ref="A1:O1"/>
    <mergeCell ref="A2:O2"/>
    <mergeCell ref="A3:O3"/>
    <mergeCell ref="P3:S3"/>
    <mergeCell ref="T3:W3"/>
    <mergeCell ref="A4:H4"/>
  </mergeCells>
  <phoneticPr fontId="28" type="noConversion"/>
  <pageMargins left="0.51181102362204722" right="0.19685039370078741" top="0.39370078740157483" bottom="0.11811023622047245" header="0" footer="0"/>
  <pageSetup paperSize="9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8DD4C-282A-493F-8F9C-77AFDFCD4B5F}">
  <dimension ref="A1:AD61"/>
  <sheetViews>
    <sheetView view="pageBreakPreview" topLeftCell="A25" zoomScaleNormal="100" zoomScaleSheetLayoutView="100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176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12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9" t="s">
        <v>720</v>
      </c>
      <c r="B4" s="379"/>
      <c r="C4" s="379"/>
      <c r="D4" s="379"/>
      <c r="E4" s="379"/>
      <c r="F4" s="142"/>
      <c r="G4" s="142"/>
      <c r="H4" s="142"/>
      <c r="I4" s="375" t="s">
        <v>3</v>
      </c>
      <c r="J4" s="375"/>
      <c r="K4" s="10">
        <f>$AB$4</f>
        <v>14</v>
      </c>
      <c r="L4" s="375" t="s">
        <v>35</v>
      </c>
      <c r="M4" s="375"/>
      <c r="N4" s="10">
        <f>AC4</f>
        <v>17</v>
      </c>
      <c r="O4" s="92" t="s">
        <v>2</v>
      </c>
      <c r="P4" s="3">
        <v>3</v>
      </c>
      <c r="Q4" s="3">
        <v>4</v>
      </c>
      <c r="R4" s="3">
        <v>5</v>
      </c>
      <c r="S4" s="3">
        <v>2</v>
      </c>
      <c r="T4" s="3">
        <v>4</v>
      </c>
      <c r="U4" s="3">
        <v>5</v>
      </c>
      <c r="V4" s="3">
        <v>4</v>
      </c>
      <c r="W4" s="3">
        <v>4</v>
      </c>
      <c r="X4" s="3">
        <f>P4+T4</f>
        <v>7</v>
      </c>
      <c r="Y4" s="3">
        <f>Q4+U4</f>
        <v>9</v>
      </c>
      <c r="Z4" s="3">
        <f>R4+V4</f>
        <v>9</v>
      </c>
      <c r="AA4" s="3">
        <f>S4+W4</f>
        <v>6</v>
      </c>
      <c r="AB4" s="16">
        <f>P4+Q4+R4+S4</f>
        <v>14</v>
      </c>
      <c r="AC4" s="16">
        <f>T4+U4+V4+W4</f>
        <v>17</v>
      </c>
      <c r="AD4" s="16">
        <f>X4+Y4+Z4+AA4</f>
        <v>31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X5" s="86">
        <f>COUNTIF(E6:O44,"เหลือง")</f>
        <v>7</v>
      </c>
      <c r="Y5" s="86">
        <f>COUNTIF(E6:O44,"เขียว")</f>
        <v>9</v>
      </c>
      <c r="Z5" s="86">
        <f>COUNTIF(E6:O44,"ชมพู")</f>
        <v>9</v>
      </c>
      <c r="AA5" s="86">
        <f>COUNTIF(E6:O44,"ฟ้า")</f>
        <v>6</v>
      </c>
    </row>
    <row r="6" spans="1:30" s="78" customFormat="1" ht="20.100000000000001" customHeight="1" x14ac:dyDescent="0.55000000000000004">
      <c r="A6" s="71">
        <v>1</v>
      </c>
      <c r="B6" s="71">
        <v>6399</v>
      </c>
      <c r="C6" s="72" t="s">
        <v>744</v>
      </c>
      <c r="D6" s="96" t="s">
        <v>173</v>
      </c>
      <c r="E6" s="98" t="s">
        <v>43</v>
      </c>
      <c r="F6" s="98"/>
      <c r="G6" s="98"/>
      <c r="H6" s="74"/>
      <c r="I6" s="72"/>
      <c r="J6" s="72"/>
      <c r="K6" s="72"/>
      <c r="L6" s="72"/>
      <c r="M6" s="72"/>
      <c r="N6" s="72"/>
      <c r="O6" s="72"/>
      <c r="P6" s="77" t="s">
        <v>45</v>
      </c>
      <c r="Q6" s="77">
        <f>COUNTIF(E6:E44,"เหลือง")</f>
        <v>7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6498</v>
      </c>
      <c r="C7" s="72" t="s">
        <v>745</v>
      </c>
      <c r="D7" s="96" t="s">
        <v>173</v>
      </c>
      <c r="E7" s="99" t="s">
        <v>44</v>
      </c>
      <c r="F7" s="98"/>
      <c r="G7" s="98"/>
      <c r="H7" s="74"/>
      <c r="I7" s="72"/>
      <c r="J7" s="72"/>
      <c r="K7" s="72"/>
      <c r="L7" s="72"/>
      <c r="M7" s="72"/>
      <c r="N7" s="72"/>
      <c r="O7" s="72"/>
      <c r="P7" s="77" t="s">
        <v>43</v>
      </c>
      <c r="Q7" s="77">
        <f>COUNTIF(E6:E44,"เขียว")</f>
        <v>9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6503</v>
      </c>
      <c r="C8" s="72" t="s">
        <v>746</v>
      </c>
      <c r="D8" s="96" t="s">
        <v>173</v>
      </c>
      <c r="E8" s="99" t="s">
        <v>44</v>
      </c>
      <c r="F8" s="98"/>
      <c r="G8" s="98"/>
      <c r="H8" s="74"/>
      <c r="I8" s="72"/>
      <c r="J8" s="72"/>
      <c r="K8" s="72"/>
      <c r="L8" s="72"/>
      <c r="M8" s="72"/>
      <c r="N8" s="72"/>
      <c r="O8" s="72"/>
      <c r="P8" s="77" t="s">
        <v>44</v>
      </c>
      <c r="Q8" s="77">
        <f>COUNTIF(E6:E44,"ชมพู")</f>
        <v>9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71">
        <v>6504</v>
      </c>
      <c r="C9" s="72" t="s">
        <v>747</v>
      </c>
      <c r="D9" s="96" t="s">
        <v>173</v>
      </c>
      <c r="E9" s="98" t="s">
        <v>43</v>
      </c>
      <c r="F9" s="99"/>
      <c r="G9" s="99"/>
      <c r="H9" s="74"/>
      <c r="I9" s="72"/>
      <c r="J9" s="72"/>
      <c r="K9" s="72"/>
      <c r="L9" s="72"/>
      <c r="M9" s="72"/>
      <c r="N9" s="72"/>
      <c r="O9" s="72"/>
      <c r="P9" s="77" t="s">
        <v>42</v>
      </c>
      <c r="Q9" s="77">
        <f>COUNTIF(E6:E44,"ฟ้า")</f>
        <v>6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71">
        <v>6505</v>
      </c>
      <c r="C10" s="72" t="s">
        <v>748</v>
      </c>
      <c r="D10" s="96" t="s">
        <v>173</v>
      </c>
      <c r="E10" s="99" t="s">
        <v>44</v>
      </c>
      <c r="F10" s="98"/>
      <c r="G10" s="98"/>
      <c r="H10" s="74"/>
      <c r="I10" s="72"/>
      <c r="J10" s="72"/>
      <c r="K10" s="72"/>
      <c r="L10" s="72"/>
      <c r="M10" s="72"/>
      <c r="N10" s="72"/>
      <c r="O10" s="72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71">
        <v>6509</v>
      </c>
      <c r="C11" s="72" t="s">
        <v>749</v>
      </c>
      <c r="D11" s="96" t="s">
        <v>173</v>
      </c>
      <c r="E11" s="98" t="s">
        <v>42</v>
      </c>
      <c r="F11" s="98"/>
      <c r="G11" s="98"/>
      <c r="H11" s="74"/>
      <c r="I11" s="72"/>
      <c r="J11" s="72"/>
      <c r="K11" s="72"/>
      <c r="L11" s="72"/>
      <c r="M11" s="72"/>
      <c r="N11" s="72"/>
      <c r="O11" s="72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71">
        <v>6510</v>
      </c>
      <c r="C12" s="72" t="s">
        <v>750</v>
      </c>
      <c r="D12" s="96" t="s">
        <v>173</v>
      </c>
      <c r="E12" s="98" t="s">
        <v>42</v>
      </c>
      <c r="F12" s="98"/>
      <c r="G12" s="98"/>
      <c r="H12" s="74"/>
      <c r="I12" s="72"/>
      <c r="J12" s="72"/>
      <c r="K12" s="72"/>
      <c r="L12" s="72"/>
      <c r="M12" s="72"/>
      <c r="N12" s="72"/>
      <c r="O12" s="72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6512</v>
      </c>
      <c r="C13" s="72" t="s">
        <v>751</v>
      </c>
      <c r="D13" s="96" t="s">
        <v>173</v>
      </c>
      <c r="E13" s="99" t="s">
        <v>44</v>
      </c>
      <c r="F13" s="99"/>
      <c r="G13" s="99"/>
      <c r="H13" s="74"/>
      <c r="I13" s="72"/>
      <c r="J13" s="72"/>
      <c r="K13" s="72"/>
      <c r="L13" s="72"/>
      <c r="M13" s="72"/>
      <c r="N13" s="72"/>
      <c r="O13" s="72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6514</v>
      </c>
      <c r="C14" s="72" t="s">
        <v>752</v>
      </c>
      <c r="D14" s="96" t="s">
        <v>173</v>
      </c>
      <c r="E14" s="99" t="s">
        <v>43</v>
      </c>
      <c r="F14" s="98"/>
      <c r="G14" s="98"/>
      <c r="H14" s="74"/>
      <c r="I14" s="72"/>
      <c r="J14" s="72"/>
      <c r="K14" s="72"/>
      <c r="L14" s="72"/>
      <c r="M14" s="72"/>
      <c r="N14" s="72"/>
      <c r="O14" s="72"/>
      <c r="P14" s="77"/>
      <c r="Q14" s="77"/>
      <c r="R14" s="229"/>
      <c r="S14" s="77"/>
      <c r="T14" s="77"/>
      <c r="U14" s="77"/>
      <c r="V14" s="77"/>
      <c r="W14" s="77"/>
      <c r="X14" s="77"/>
      <c r="Y14" s="86"/>
      <c r="Z14" s="86"/>
      <c r="AA14" s="86"/>
    </row>
    <row r="15" spans="1:30" s="78" customFormat="1" ht="20.100000000000001" customHeight="1" x14ac:dyDescent="0.55000000000000004">
      <c r="A15" s="71">
        <v>10</v>
      </c>
      <c r="B15" s="71">
        <v>6518</v>
      </c>
      <c r="C15" s="72" t="s">
        <v>753</v>
      </c>
      <c r="D15" s="96" t="s">
        <v>173</v>
      </c>
      <c r="E15" s="99" t="s">
        <v>45</v>
      </c>
      <c r="F15" s="98"/>
      <c r="G15" s="98"/>
      <c r="H15" s="74"/>
      <c r="I15" s="72"/>
      <c r="J15" s="72"/>
      <c r="K15" s="72"/>
      <c r="L15" s="72"/>
      <c r="M15" s="72"/>
      <c r="N15" s="72"/>
      <c r="O15" s="72"/>
      <c r="P15" s="77"/>
      <c r="Q15" s="77"/>
      <c r="R15" s="77"/>
      <c r="S15" s="77"/>
      <c r="T15" s="77"/>
      <c r="U15" s="77"/>
      <c r="V15" s="77"/>
      <c r="W15" s="77"/>
      <c r="X15" s="77"/>
      <c r="Y15" s="86"/>
      <c r="Z15" s="86"/>
      <c r="AA15" s="86"/>
    </row>
    <row r="16" spans="1:30" s="78" customFormat="1" ht="20.100000000000001" customHeight="1" x14ac:dyDescent="0.55000000000000004">
      <c r="A16" s="71">
        <v>11</v>
      </c>
      <c r="B16" s="71">
        <v>6519</v>
      </c>
      <c r="C16" s="72" t="s">
        <v>754</v>
      </c>
      <c r="D16" s="96" t="s">
        <v>173</v>
      </c>
      <c r="E16" s="98" t="s">
        <v>42</v>
      </c>
      <c r="F16" s="98"/>
      <c r="G16" s="98"/>
      <c r="H16" s="74"/>
      <c r="I16" s="72"/>
      <c r="J16" s="72"/>
      <c r="K16" s="72"/>
      <c r="L16" s="72"/>
      <c r="M16" s="72"/>
      <c r="N16" s="72"/>
      <c r="O16" s="72"/>
      <c r="P16" s="77"/>
      <c r="Q16" s="77"/>
      <c r="R16" s="77"/>
      <c r="S16" s="77"/>
      <c r="T16" s="77"/>
      <c r="U16" s="77"/>
      <c r="V16" s="77"/>
      <c r="W16" s="77"/>
      <c r="X16" s="77"/>
      <c r="Y16" s="86"/>
      <c r="Z16" s="86"/>
      <c r="AA16" s="86"/>
    </row>
    <row r="17" spans="1:30" s="78" customFormat="1" ht="20.100000000000001" customHeight="1" x14ac:dyDescent="0.55000000000000004">
      <c r="A17" s="71">
        <v>12</v>
      </c>
      <c r="B17" s="71">
        <v>6522</v>
      </c>
      <c r="C17" s="72" t="s">
        <v>755</v>
      </c>
      <c r="D17" s="96" t="s">
        <v>173</v>
      </c>
      <c r="E17" s="98" t="s">
        <v>45</v>
      </c>
      <c r="F17" s="99"/>
      <c r="G17" s="99"/>
      <c r="H17" s="72"/>
      <c r="I17" s="72"/>
      <c r="J17" s="72"/>
      <c r="K17" s="72"/>
      <c r="L17" s="72"/>
      <c r="M17" s="72"/>
      <c r="N17" s="72"/>
      <c r="O17" s="72"/>
      <c r="P17" s="77"/>
      <c r="Q17" s="77"/>
      <c r="R17" s="77"/>
      <c r="S17" s="77"/>
      <c r="T17" s="77"/>
      <c r="U17" s="77"/>
      <c r="V17" s="77"/>
      <c r="W17" s="77"/>
      <c r="X17" s="77"/>
      <c r="Y17" s="86"/>
      <c r="Z17" s="86"/>
      <c r="AA17" s="86"/>
    </row>
    <row r="18" spans="1:30" s="78" customFormat="1" ht="20.100000000000001" customHeight="1" x14ac:dyDescent="0.55000000000000004">
      <c r="A18" s="71">
        <v>13</v>
      </c>
      <c r="B18" s="71">
        <v>6523</v>
      </c>
      <c r="C18" s="72" t="s">
        <v>728</v>
      </c>
      <c r="D18" s="96" t="s">
        <v>173</v>
      </c>
      <c r="E18" s="98" t="s">
        <v>43</v>
      </c>
      <c r="F18" s="98"/>
      <c r="G18" s="98"/>
      <c r="H18" s="72"/>
      <c r="I18" s="72"/>
      <c r="J18" s="72"/>
      <c r="K18" s="72"/>
      <c r="L18" s="72"/>
      <c r="M18" s="72"/>
      <c r="N18" s="72"/>
      <c r="O18" s="72"/>
      <c r="P18" s="77"/>
      <c r="Q18" s="77"/>
      <c r="R18" s="77"/>
      <c r="S18" s="77"/>
      <c r="T18" s="77"/>
      <c r="U18" s="77"/>
      <c r="V18" s="77"/>
      <c r="W18" s="77"/>
      <c r="X18" s="77"/>
      <c r="Y18" s="86"/>
      <c r="Z18" s="86"/>
      <c r="AA18" s="86"/>
    </row>
    <row r="19" spans="1:30" s="78" customFormat="1" ht="20.100000000000001" customHeight="1" x14ac:dyDescent="0.55000000000000004">
      <c r="A19" s="71">
        <v>14</v>
      </c>
      <c r="B19" s="71">
        <v>6547</v>
      </c>
      <c r="C19" s="72" t="s">
        <v>756</v>
      </c>
      <c r="D19" s="96" t="s">
        <v>173</v>
      </c>
      <c r="E19" s="98" t="s">
        <v>43</v>
      </c>
      <c r="F19" s="98"/>
      <c r="G19" s="98"/>
      <c r="H19" s="72"/>
      <c r="I19" s="72"/>
      <c r="J19" s="72"/>
      <c r="K19" s="72"/>
      <c r="L19" s="72"/>
      <c r="M19" s="72"/>
      <c r="N19" s="72"/>
      <c r="O19" s="72"/>
      <c r="P19" s="77"/>
      <c r="Q19" s="77"/>
      <c r="R19" s="77"/>
      <c r="S19" s="77"/>
      <c r="T19" s="77"/>
      <c r="U19" s="77"/>
      <c r="V19" s="77"/>
      <c r="W19" s="77"/>
      <c r="X19" s="77"/>
      <c r="Y19" s="86"/>
      <c r="Z19" s="86"/>
      <c r="AA19" s="86"/>
    </row>
    <row r="20" spans="1:30" s="78" customFormat="1" ht="20.100000000000001" customHeight="1" x14ac:dyDescent="0.55000000000000004">
      <c r="A20" s="71">
        <v>15</v>
      </c>
      <c r="B20" s="71">
        <v>6548</v>
      </c>
      <c r="C20" s="72" t="s">
        <v>757</v>
      </c>
      <c r="D20" s="96" t="s">
        <v>173</v>
      </c>
      <c r="E20" s="99" t="s">
        <v>44</v>
      </c>
      <c r="F20" s="98"/>
      <c r="G20" s="99"/>
      <c r="H20" s="74"/>
      <c r="I20" s="72"/>
      <c r="J20" s="72"/>
      <c r="K20" s="72"/>
      <c r="L20" s="72"/>
      <c r="M20" s="72"/>
      <c r="N20" s="72"/>
      <c r="O20" s="72"/>
      <c r="P20" s="77"/>
      <c r="Q20" s="77"/>
      <c r="R20" s="77"/>
      <c r="S20" s="77"/>
      <c r="T20" s="77"/>
      <c r="U20" s="77"/>
      <c r="V20" s="77"/>
      <c r="W20" s="77"/>
      <c r="X20" s="77"/>
      <c r="Y20" s="86"/>
      <c r="Z20" s="86"/>
      <c r="AA20" s="86"/>
    </row>
    <row r="21" spans="1:30" s="78" customFormat="1" ht="20.100000000000001" customHeight="1" x14ac:dyDescent="0.55000000000000004">
      <c r="A21" s="71">
        <v>16</v>
      </c>
      <c r="B21" s="71">
        <v>6554</v>
      </c>
      <c r="C21" s="72" t="s">
        <v>758</v>
      </c>
      <c r="D21" s="96" t="s">
        <v>173</v>
      </c>
      <c r="E21" s="99" t="s">
        <v>44</v>
      </c>
      <c r="F21" s="99"/>
      <c r="G21" s="98"/>
      <c r="H21" s="74"/>
      <c r="I21" s="72"/>
      <c r="J21" s="72"/>
      <c r="K21" s="72"/>
      <c r="L21" s="72"/>
      <c r="M21" s="72"/>
      <c r="N21" s="72"/>
      <c r="O21" s="72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>
        <v>6557</v>
      </c>
      <c r="C22" s="72" t="s">
        <v>759</v>
      </c>
      <c r="D22" s="96" t="s">
        <v>173</v>
      </c>
      <c r="E22" s="98" t="s">
        <v>45</v>
      </c>
      <c r="F22" s="88"/>
      <c r="G22" s="88"/>
      <c r="H22" s="72"/>
      <c r="I22" s="72"/>
      <c r="J22" s="72"/>
      <c r="K22" s="72"/>
      <c r="L22" s="72"/>
      <c r="M22" s="72"/>
      <c r="N22" s="72"/>
      <c r="O22" s="72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>
        <v>6559</v>
      </c>
      <c r="C23" s="72" t="s">
        <v>760</v>
      </c>
      <c r="D23" s="96" t="s">
        <v>173</v>
      </c>
      <c r="E23" s="98" t="s">
        <v>42</v>
      </c>
      <c r="F23" s="99"/>
      <c r="G23" s="99"/>
      <c r="H23" s="72"/>
      <c r="I23" s="72"/>
      <c r="J23" s="72"/>
      <c r="K23" s="72"/>
      <c r="L23" s="72"/>
      <c r="M23" s="72"/>
      <c r="N23" s="72"/>
      <c r="O23" s="72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71">
        <v>6560</v>
      </c>
      <c r="C24" s="72" t="s">
        <v>761</v>
      </c>
      <c r="D24" s="96" t="s">
        <v>173</v>
      </c>
      <c r="E24" s="98" t="s">
        <v>43</v>
      </c>
      <c r="F24" s="99"/>
      <c r="G24" s="88"/>
      <c r="H24" s="72"/>
      <c r="I24" s="72"/>
      <c r="J24" s="72"/>
      <c r="K24" s="72"/>
      <c r="L24" s="72"/>
      <c r="M24" s="72"/>
      <c r="N24" s="72"/>
      <c r="O24" s="72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71">
        <v>6561</v>
      </c>
      <c r="C25" s="72" t="s">
        <v>762</v>
      </c>
      <c r="D25" s="96" t="s">
        <v>173</v>
      </c>
      <c r="E25" s="98" t="s">
        <v>45</v>
      </c>
      <c r="F25" s="99"/>
      <c r="G25" s="99"/>
      <c r="H25" s="74"/>
      <c r="I25" s="72"/>
      <c r="J25" s="72"/>
      <c r="K25" s="72"/>
      <c r="L25" s="72"/>
      <c r="M25" s="72"/>
      <c r="N25" s="72"/>
      <c r="O25" s="72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71">
        <v>6583</v>
      </c>
      <c r="C26" s="72" t="s">
        <v>763</v>
      </c>
      <c r="D26" s="96" t="s">
        <v>173</v>
      </c>
      <c r="E26" s="98" t="s">
        <v>45</v>
      </c>
      <c r="F26" s="99"/>
      <c r="G26" s="72"/>
      <c r="H26" s="72"/>
      <c r="I26" s="72"/>
      <c r="J26" s="72"/>
      <c r="K26" s="72"/>
      <c r="L26" s="72"/>
      <c r="M26" s="72"/>
      <c r="N26" s="72"/>
      <c r="O26" s="72"/>
      <c r="P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71">
        <v>6932</v>
      </c>
      <c r="C27" s="72" t="s">
        <v>923</v>
      </c>
      <c r="D27" s="96" t="s">
        <v>173</v>
      </c>
      <c r="E27" s="98" t="s">
        <v>43</v>
      </c>
      <c r="F27" s="99"/>
      <c r="G27" s="72"/>
      <c r="H27" s="72"/>
      <c r="I27" s="72"/>
      <c r="J27" s="72"/>
      <c r="K27" s="72"/>
      <c r="L27" s="72"/>
      <c r="M27" s="72"/>
      <c r="N27" s="72"/>
      <c r="O27" s="72"/>
      <c r="P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71">
        <v>6933</v>
      </c>
      <c r="C28" s="72" t="s">
        <v>704</v>
      </c>
      <c r="D28" s="96" t="s">
        <v>173</v>
      </c>
      <c r="E28" s="99" t="s">
        <v>44</v>
      </c>
      <c r="F28" s="99"/>
      <c r="G28" s="72"/>
      <c r="H28" s="72"/>
      <c r="I28" s="72"/>
      <c r="J28" s="72"/>
      <c r="K28" s="72"/>
      <c r="L28" s="72"/>
      <c r="M28" s="72"/>
      <c r="N28" s="72"/>
      <c r="O28" s="72"/>
      <c r="P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71">
        <v>6934</v>
      </c>
      <c r="C29" s="72" t="s">
        <v>705</v>
      </c>
      <c r="D29" s="96" t="s">
        <v>173</v>
      </c>
      <c r="E29" s="99" t="s">
        <v>43</v>
      </c>
      <c r="F29" s="99"/>
      <c r="G29" s="72"/>
      <c r="H29" s="72"/>
      <c r="I29" s="72"/>
      <c r="J29" s="72"/>
      <c r="K29" s="72"/>
      <c r="L29" s="72"/>
      <c r="M29" s="72"/>
      <c r="N29" s="72"/>
      <c r="O29" s="72"/>
      <c r="P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71">
        <v>6938</v>
      </c>
      <c r="C30" s="72" t="s">
        <v>709</v>
      </c>
      <c r="D30" s="103" t="s">
        <v>173</v>
      </c>
      <c r="E30" s="99" t="s">
        <v>42</v>
      </c>
      <c r="F30" s="99"/>
      <c r="G30" s="72"/>
      <c r="H30" s="72"/>
      <c r="I30" s="72"/>
      <c r="J30" s="72"/>
      <c r="K30" s="72"/>
      <c r="L30" s="72"/>
      <c r="M30" s="72"/>
      <c r="N30" s="72"/>
      <c r="O30" s="72"/>
      <c r="P30" s="77"/>
      <c r="Q30" s="60">
        <v>1</v>
      </c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71">
        <v>6939</v>
      </c>
      <c r="C31" s="72" t="s">
        <v>710</v>
      </c>
      <c r="D31" s="103" t="s">
        <v>173</v>
      </c>
      <c r="E31" s="99" t="s">
        <v>45</v>
      </c>
      <c r="F31" s="100"/>
      <c r="G31" s="72"/>
      <c r="H31" s="72"/>
      <c r="I31" s="72"/>
      <c r="J31" s="72"/>
      <c r="K31" s="72"/>
      <c r="L31" s="72"/>
      <c r="M31" s="72"/>
      <c r="N31" s="72"/>
      <c r="O31" s="72"/>
      <c r="P31" s="77"/>
      <c r="Q31" s="60">
        <v>2</v>
      </c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71">
        <v>6941</v>
      </c>
      <c r="C32" s="72" t="s">
        <v>712</v>
      </c>
      <c r="D32" s="103" t="s">
        <v>173</v>
      </c>
      <c r="E32" s="98" t="s">
        <v>44</v>
      </c>
      <c r="F32" s="99"/>
      <c r="G32" s="72"/>
      <c r="H32" s="72"/>
      <c r="I32" s="72"/>
      <c r="J32" s="72"/>
      <c r="K32" s="72"/>
      <c r="L32" s="72"/>
      <c r="M32" s="72"/>
      <c r="N32" s="72"/>
      <c r="O32" s="72"/>
      <c r="P32" s="77"/>
      <c r="Q32" s="60">
        <v>3</v>
      </c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>
        <v>28</v>
      </c>
      <c r="B33" s="71">
        <v>6943</v>
      </c>
      <c r="C33" s="72" t="s">
        <v>714</v>
      </c>
      <c r="D33" s="103" t="s">
        <v>173</v>
      </c>
      <c r="E33" s="98" t="s">
        <v>44</v>
      </c>
      <c r="F33" s="99"/>
      <c r="G33" s="72"/>
      <c r="H33" s="72"/>
      <c r="I33" s="72"/>
      <c r="J33" s="72"/>
      <c r="K33" s="72"/>
      <c r="L33" s="72"/>
      <c r="M33" s="72"/>
      <c r="N33" s="72"/>
      <c r="O33" s="72"/>
      <c r="P33" s="77"/>
      <c r="Q33" s="60">
        <v>4</v>
      </c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>
        <v>29</v>
      </c>
      <c r="B34" s="71">
        <v>7031</v>
      </c>
      <c r="C34" s="72" t="s">
        <v>864</v>
      </c>
      <c r="D34" s="103" t="s">
        <v>173</v>
      </c>
      <c r="E34" s="98" t="s">
        <v>43</v>
      </c>
      <c r="F34" s="99"/>
      <c r="G34" s="72"/>
      <c r="H34" s="72"/>
      <c r="I34" s="72"/>
      <c r="J34" s="72"/>
      <c r="K34" s="72"/>
      <c r="L34" s="72"/>
      <c r="M34" s="72"/>
      <c r="N34" s="72"/>
      <c r="O34" s="72"/>
      <c r="P34" s="77"/>
      <c r="Q34" s="60">
        <v>5</v>
      </c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>
        <v>30</v>
      </c>
      <c r="B35" s="71">
        <v>7038</v>
      </c>
      <c r="C35" s="72" t="s">
        <v>875</v>
      </c>
      <c r="D35" s="103" t="s">
        <v>173</v>
      </c>
      <c r="E35" s="98" t="s">
        <v>45</v>
      </c>
      <c r="F35" s="99"/>
      <c r="G35" s="72"/>
      <c r="H35" s="72"/>
      <c r="I35" s="72"/>
      <c r="J35" s="72"/>
      <c r="K35" s="72"/>
      <c r="L35" s="72"/>
      <c r="M35" s="72"/>
      <c r="N35" s="72"/>
      <c r="O35" s="72"/>
      <c r="P35" s="77"/>
      <c r="Q35" s="60">
        <v>6</v>
      </c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1">
        <v>31</v>
      </c>
      <c r="B36" s="71">
        <v>7039</v>
      </c>
      <c r="C36" s="72" t="s">
        <v>876</v>
      </c>
      <c r="D36" s="103" t="s">
        <v>173</v>
      </c>
      <c r="E36" s="99" t="s">
        <v>42</v>
      </c>
      <c r="F36" s="89"/>
      <c r="G36" s="72"/>
      <c r="H36" s="72"/>
      <c r="I36" s="72"/>
      <c r="J36" s="72"/>
      <c r="K36" s="72"/>
      <c r="L36" s="72"/>
      <c r="M36" s="72"/>
      <c r="N36" s="72"/>
      <c r="O36" s="72"/>
      <c r="P36" s="77"/>
      <c r="Q36" s="60">
        <v>7</v>
      </c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1">
        <v>32</v>
      </c>
      <c r="B37" s="71"/>
      <c r="C37" s="72"/>
      <c r="D37" s="98"/>
      <c r="E37" s="98"/>
      <c r="F37" s="89"/>
      <c r="G37" s="72"/>
      <c r="H37" s="72"/>
      <c r="I37" s="72"/>
      <c r="J37" s="72"/>
      <c r="K37" s="72"/>
      <c r="L37" s="72"/>
      <c r="M37" s="72"/>
      <c r="N37" s="72"/>
      <c r="O37" s="72"/>
      <c r="P37" s="77"/>
      <c r="Q37" s="60">
        <v>8</v>
      </c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1">
        <v>33</v>
      </c>
      <c r="B38" s="71"/>
      <c r="C38" s="72"/>
      <c r="D38" s="98"/>
      <c r="E38" s="98"/>
      <c r="F38" s="95"/>
      <c r="G38" s="76"/>
      <c r="H38" s="72"/>
      <c r="I38" s="72"/>
      <c r="J38" s="72"/>
      <c r="K38" s="72"/>
      <c r="L38" s="72"/>
      <c r="M38" s="72"/>
      <c r="N38" s="72"/>
      <c r="O38" s="72"/>
      <c r="P38" s="77"/>
      <c r="Q38" s="60">
        <v>9</v>
      </c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1">
        <v>34</v>
      </c>
      <c r="B39" s="71"/>
      <c r="C39" s="72"/>
      <c r="D39" s="98"/>
      <c r="E39" s="98"/>
      <c r="F39" s="95"/>
      <c r="G39" s="76"/>
      <c r="H39" s="72"/>
      <c r="I39" s="72"/>
      <c r="J39" s="72"/>
      <c r="K39" s="72"/>
      <c r="L39" s="72"/>
      <c r="M39" s="72"/>
      <c r="N39" s="72"/>
      <c r="O39" s="72"/>
      <c r="P39" s="77"/>
      <c r="Q39" s="60">
        <v>10</v>
      </c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20.100000000000001" customHeight="1" x14ac:dyDescent="0.55000000000000004">
      <c r="A40" s="71">
        <v>35</v>
      </c>
      <c r="B40" s="71"/>
      <c r="C40" s="72"/>
      <c r="D40" s="98"/>
      <c r="E40" s="98"/>
      <c r="F40" s="95"/>
      <c r="G40" s="76"/>
      <c r="H40" s="72"/>
      <c r="I40" s="72"/>
      <c r="J40" s="72"/>
      <c r="K40" s="72"/>
      <c r="L40" s="72"/>
      <c r="M40" s="72"/>
      <c r="N40" s="72"/>
      <c r="O40" s="72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20.100000000000001" customHeight="1" x14ac:dyDescent="0.55000000000000004">
      <c r="A41" s="71">
        <v>36</v>
      </c>
      <c r="B41" s="71"/>
      <c r="C41" s="72"/>
      <c r="D41" s="98"/>
      <c r="E41" s="99"/>
      <c r="F41" s="95"/>
      <c r="G41" s="76"/>
      <c r="H41" s="72"/>
      <c r="I41" s="72"/>
      <c r="J41" s="72"/>
      <c r="K41" s="72"/>
      <c r="L41" s="72"/>
      <c r="M41" s="72"/>
      <c r="N41" s="72"/>
      <c r="O41" s="72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s="78" customFormat="1" ht="20.100000000000001" customHeight="1" x14ac:dyDescent="0.55000000000000004">
      <c r="A42" s="71">
        <v>37</v>
      </c>
      <c r="B42" s="71"/>
      <c r="C42" s="72"/>
      <c r="D42" s="98"/>
      <c r="E42" s="98"/>
      <c r="F42" s="95"/>
      <c r="G42" s="76"/>
      <c r="H42" s="72"/>
      <c r="I42" s="72"/>
      <c r="J42" s="72"/>
      <c r="K42" s="72"/>
      <c r="L42" s="72"/>
      <c r="M42" s="72"/>
      <c r="N42" s="72"/>
      <c r="O42" s="72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s="78" customFormat="1" ht="20.100000000000001" customHeight="1" x14ac:dyDescent="0.55000000000000004">
      <c r="A43" s="71">
        <v>38</v>
      </c>
      <c r="B43" s="71"/>
      <c r="C43" s="72"/>
      <c r="D43" s="98"/>
      <c r="E43" s="98"/>
      <c r="F43" s="95"/>
      <c r="G43" s="76"/>
      <c r="H43" s="72"/>
      <c r="I43" s="72"/>
      <c r="J43" s="72"/>
      <c r="K43" s="72"/>
      <c r="L43" s="72"/>
      <c r="M43" s="72"/>
      <c r="N43" s="72"/>
      <c r="O43" s="72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86"/>
      <c r="AC43" s="86"/>
      <c r="AD43" s="86"/>
    </row>
    <row r="44" spans="1:30" s="78" customFormat="1" ht="20.100000000000001" customHeight="1" x14ac:dyDescent="0.55000000000000004">
      <c r="A44" s="71">
        <v>39</v>
      </c>
      <c r="B44" s="71"/>
      <c r="C44" s="72"/>
      <c r="D44" s="98"/>
      <c r="E44" s="98"/>
      <c r="F44" s="89"/>
      <c r="G44" s="72"/>
      <c r="H44" s="72"/>
      <c r="I44" s="72"/>
      <c r="J44" s="72"/>
      <c r="K44" s="72"/>
      <c r="L44" s="72"/>
      <c r="M44" s="72"/>
      <c r="N44" s="72"/>
      <c r="O44" s="72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86"/>
      <c r="AC44" s="86"/>
      <c r="AD44" s="86"/>
    </row>
    <row r="45" spans="1:30" s="78" customFormat="1" ht="17.850000000000001" customHeight="1" x14ac:dyDescent="0.55000000000000004">
      <c r="A45" s="77"/>
      <c r="B45" s="77"/>
      <c r="D45" s="101"/>
      <c r="E45" s="101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86"/>
      <c r="AC45" s="86"/>
      <c r="AD45" s="86"/>
    </row>
    <row r="46" spans="1:30" s="78" customFormat="1" ht="17.850000000000001" customHeight="1" x14ac:dyDescent="0.55000000000000004">
      <c r="A46" s="77"/>
      <c r="B46" s="77"/>
      <c r="D46" s="101"/>
      <c r="E46" s="101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86"/>
      <c r="AC46" s="86"/>
      <c r="AD46" s="86"/>
    </row>
    <row r="47" spans="1:30" ht="17.850000000000001" customHeight="1" x14ac:dyDescent="0.55000000000000004">
      <c r="B47" s="334" t="s">
        <v>933</v>
      </c>
      <c r="D47" s="102"/>
      <c r="E47" s="102"/>
    </row>
    <row r="48" spans="1:30" ht="17.850000000000001" customHeight="1" x14ac:dyDescent="0.55000000000000004">
      <c r="B48" s="85">
        <v>6936</v>
      </c>
      <c r="C48" s="84" t="s">
        <v>707</v>
      </c>
      <c r="D48" s="155" t="s">
        <v>173</v>
      </c>
      <c r="E48" s="186" t="s">
        <v>43</v>
      </c>
      <c r="F48" s="320" t="s">
        <v>946</v>
      </c>
      <c r="K48" s="320" t="s">
        <v>945</v>
      </c>
    </row>
    <row r="49" spans="2:11" ht="17.850000000000001" customHeight="1" x14ac:dyDescent="0.55000000000000004">
      <c r="B49" s="85">
        <v>6937</v>
      </c>
      <c r="C49" s="84" t="s">
        <v>708</v>
      </c>
      <c r="D49" s="155" t="s">
        <v>173</v>
      </c>
      <c r="E49" s="186" t="s">
        <v>44</v>
      </c>
      <c r="F49" s="320" t="s">
        <v>946</v>
      </c>
      <c r="K49" s="320" t="s">
        <v>945</v>
      </c>
    </row>
    <row r="50" spans="2:11" ht="17.850000000000001" customHeight="1" x14ac:dyDescent="0.55000000000000004">
      <c r="D50" s="102"/>
      <c r="E50" s="102"/>
    </row>
    <row r="51" spans="2:11" ht="17.850000000000001" customHeight="1" x14ac:dyDescent="0.55000000000000004">
      <c r="D51" s="102"/>
      <c r="E51" s="102"/>
    </row>
    <row r="57" spans="2:11" ht="17.850000000000001" customHeight="1" x14ac:dyDescent="0.55000000000000004">
      <c r="B57" s="71">
        <v>7030</v>
      </c>
      <c r="C57" s="72" t="s">
        <v>863</v>
      </c>
      <c r="D57" s="103" t="s">
        <v>173</v>
      </c>
      <c r="E57" s="99" t="s">
        <v>45</v>
      </c>
    </row>
    <row r="60" spans="2:11" ht="17.850000000000001" customHeight="1" x14ac:dyDescent="0.55000000000000004">
      <c r="B60" s="71">
        <v>6905</v>
      </c>
      <c r="C60" s="72" t="s">
        <v>764</v>
      </c>
      <c r="D60" s="103" t="s">
        <v>173</v>
      </c>
      <c r="E60" s="99" t="s">
        <v>42</v>
      </c>
    </row>
    <row r="61" spans="2:11" ht="17.850000000000001" customHeight="1" x14ac:dyDescent="0.55000000000000004">
      <c r="B61" s="71">
        <v>6935</v>
      </c>
      <c r="C61" s="72" t="s">
        <v>706</v>
      </c>
      <c r="D61" s="103" t="s">
        <v>173</v>
      </c>
      <c r="E61" s="99" t="s">
        <v>45</v>
      </c>
    </row>
  </sheetData>
  <sortState xmlns:xlrd2="http://schemas.microsoft.com/office/spreadsheetml/2017/richdata2" ref="B6:E41">
    <sortCondition ref="B6:B41"/>
  </sortState>
  <mergeCells count="9">
    <mergeCell ref="X3:AA3"/>
    <mergeCell ref="A4:E4"/>
    <mergeCell ref="I4:J4"/>
    <mergeCell ref="L4:M4"/>
    <mergeCell ref="A1:O1"/>
    <mergeCell ref="A2:O2"/>
    <mergeCell ref="A3:O3"/>
    <mergeCell ref="P3:S3"/>
    <mergeCell ref="T3:W3"/>
  </mergeCells>
  <pageMargins left="0.44" right="0.2" top="0.2" bottom="0.12" header="0.2" footer="0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064D7-9A36-44EC-B031-BB2B754354EC}">
  <dimension ref="A1:AD67"/>
  <sheetViews>
    <sheetView view="pageBreakPreview" topLeftCell="A61" zoomScale="120" zoomScaleNormal="100" zoomScaleSheetLayoutView="120" workbookViewId="0">
      <selection activeCell="B66" sqref="B66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16" width="5.625" style="3" customWidth="1"/>
    <col min="17" max="17" width="5.625" style="305" customWidth="1"/>
    <col min="18" max="27" width="5.625" style="3" customWidth="1"/>
    <col min="28" max="30" width="8.625" style="1"/>
    <col min="31" max="16384" width="8.625" style="2"/>
  </cols>
  <sheetData>
    <row r="1" spans="1:30" ht="42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743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12" t="s">
        <v>45</v>
      </c>
      <c r="Q2" s="306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7" t="s">
        <v>721</v>
      </c>
      <c r="B4" s="377"/>
      <c r="C4" s="377"/>
      <c r="D4" s="377"/>
      <c r="E4" s="377"/>
      <c r="F4" s="377"/>
      <c r="G4" s="377"/>
      <c r="H4" s="142"/>
      <c r="I4" s="375" t="s">
        <v>3</v>
      </c>
      <c r="J4" s="375"/>
      <c r="K4" s="10">
        <f>AB4</f>
        <v>24</v>
      </c>
      <c r="L4" s="375" t="s">
        <v>35</v>
      </c>
      <c r="M4" s="375"/>
      <c r="N4" s="10">
        <f>AC4</f>
        <v>10</v>
      </c>
      <c r="O4" s="92" t="s">
        <v>2</v>
      </c>
      <c r="P4" s="3">
        <v>4</v>
      </c>
      <c r="Q4" s="3">
        <v>8</v>
      </c>
      <c r="R4" s="3">
        <v>8</v>
      </c>
      <c r="S4" s="3">
        <v>4</v>
      </c>
      <c r="T4" s="3">
        <v>2</v>
      </c>
      <c r="U4" s="3">
        <v>1</v>
      </c>
      <c r="V4" s="3">
        <v>2</v>
      </c>
      <c r="W4" s="3">
        <v>5</v>
      </c>
      <c r="X4" s="3">
        <f>P4+T4</f>
        <v>6</v>
      </c>
      <c r="Y4" s="3">
        <f>Q4+U4</f>
        <v>9</v>
      </c>
      <c r="Z4" s="3">
        <f>R4+V4</f>
        <v>10</v>
      </c>
      <c r="AA4" s="3">
        <f>S4+W4</f>
        <v>9</v>
      </c>
      <c r="AB4" s="16">
        <f>P4+Q4+R4+S4</f>
        <v>24</v>
      </c>
      <c r="AC4" s="16">
        <f>T4+U4+V4+W4</f>
        <v>10</v>
      </c>
      <c r="AD4" s="16">
        <f>X4+Y4+Z4+AA4</f>
        <v>34</v>
      </c>
    </row>
    <row r="5" spans="1:30" s="86" customFormat="1" ht="19.5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Q5" s="307"/>
      <c r="X5" s="86">
        <f>COUNTIF(E6:O49,"เหลือง")</f>
        <v>6</v>
      </c>
      <c r="Y5" s="86">
        <f>COUNTIF(E6:O49,"เขียว")</f>
        <v>9</v>
      </c>
      <c r="Z5" s="86">
        <f>COUNTIF(E6:O49,"ชมพู")</f>
        <v>10</v>
      </c>
      <c r="AA5" s="86">
        <f>COUNTIF(E6:O49,"ฟ้า")</f>
        <v>9</v>
      </c>
    </row>
    <row r="6" spans="1:30" s="78" customFormat="1" ht="19.5" customHeight="1" x14ac:dyDescent="0.55000000000000004">
      <c r="A6" s="71">
        <v>1</v>
      </c>
      <c r="B6" s="71">
        <v>6245</v>
      </c>
      <c r="C6" s="72" t="s">
        <v>868</v>
      </c>
      <c r="D6" s="96" t="s">
        <v>496</v>
      </c>
      <c r="E6" s="97" t="s">
        <v>43</v>
      </c>
      <c r="F6" s="88"/>
      <c r="G6" s="98"/>
      <c r="H6" s="74"/>
      <c r="I6" s="72"/>
      <c r="J6" s="72"/>
      <c r="K6" s="72"/>
      <c r="L6" s="72"/>
      <c r="M6" s="72"/>
      <c r="N6" s="72"/>
      <c r="O6" s="72"/>
      <c r="P6" s="88" t="s">
        <v>45</v>
      </c>
      <c r="Q6" s="308">
        <f>COUNTIF(E6:E50,"เหลือง")</f>
        <v>6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19.5" customHeight="1" x14ac:dyDescent="0.55000000000000004">
      <c r="A7" s="71">
        <v>2</v>
      </c>
      <c r="B7" s="71">
        <v>6340</v>
      </c>
      <c r="C7" s="72" t="s">
        <v>922</v>
      </c>
      <c r="D7" s="96" t="s">
        <v>496</v>
      </c>
      <c r="E7" s="97" t="s">
        <v>43</v>
      </c>
      <c r="F7" s="88"/>
      <c r="G7" s="98"/>
      <c r="H7" s="74"/>
      <c r="I7" s="72"/>
      <c r="J7" s="72"/>
      <c r="K7" s="72"/>
      <c r="L7" s="72"/>
      <c r="M7" s="72"/>
      <c r="N7" s="72"/>
      <c r="O7" s="72"/>
      <c r="P7" s="88" t="s">
        <v>43</v>
      </c>
      <c r="Q7" s="308">
        <f>COUNTIF(E6:E50,"เขียว")</f>
        <v>9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19.5" customHeight="1" x14ac:dyDescent="0.55000000000000004">
      <c r="A8" s="71">
        <v>3</v>
      </c>
      <c r="B8" s="71">
        <v>6405</v>
      </c>
      <c r="C8" s="72" t="s">
        <v>725</v>
      </c>
      <c r="D8" s="96" t="s">
        <v>496</v>
      </c>
      <c r="E8" s="97" t="s">
        <v>43</v>
      </c>
      <c r="F8" s="88"/>
      <c r="G8" s="98"/>
      <c r="H8" s="74"/>
      <c r="I8" s="72"/>
      <c r="J8" s="72"/>
      <c r="K8" s="72"/>
      <c r="L8" s="72"/>
      <c r="M8" s="72"/>
      <c r="N8" s="72"/>
      <c r="O8" s="72"/>
      <c r="P8" s="88" t="s">
        <v>44</v>
      </c>
      <c r="Q8" s="308">
        <f>COUNTIF(E6:E50,"ชมพู")</f>
        <v>10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19.5" customHeight="1" x14ac:dyDescent="0.55000000000000004">
      <c r="A9" s="71">
        <v>4</v>
      </c>
      <c r="B9" s="71">
        <v>6447</v>
      </c>
      <c r="C9" s="72" t="s">
        <v>726</v>
      </c>
      <c r="D9" s="96" t="s">
        <v>496</v>
      </c>
      <c r="E9" s="97" t="s">
        <v>45</v>
      </c>
      <c r="F9" s="88"/>
      <c r="G9" s="98"/>
      <c r="H9" s="74"/>
      <c r="I9" s="72"/>
      <c r="J9" s="72"/>
      <c r="K9" s="72"/>
      <c r="L9" s="72"/>
      <c r="M9" s="72"/>
      <c r="N9" s="72"/>
      <c r="O9" s="72"/>
      <c r="P9" s="88" t="s">
        <v>42</v>
      </c>
      <c r="Q9" s="308">
        <f>COUNTIF(E6:E50,"ฟ้า")</f>
        <v>9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19.5" customHeight="1" x14ac:dyDescent="0.55000000000000004">
      <c r="A10" s="71">
        <v>5</v>
      </c>
      <c r="B10" s="71">
        <v>6500</v>
      </c>
      <c r="C10" s="72" t="s">
        <v>869</v>
      </c>
      <c r="D10" s="96" t="s">
        <v>496</v>
      </c>
      <c r="E10" s="97" t="s">
        <v>44</v>
      </c>
      <c r="F10" s="88"/>
      <c r="G10" s="98"/>
      <c r="H10" s="74"/>
      <c r="I10" s="72"/>
      <c r="J10" s="72"/>
      <c r="K10" s="72"/>
      <c r="L10" s="72"/>
      <c r="M10" s="72"/>
      <c r="N10" s="72"/>
      <c r="O10" s="72"/>
      <c r="Q10" s="308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19.5" customHeight="1" x14ac:dyDescent="0.55000000000000004">
      <c r="A11" s="71">
        <v>6</v>
      </c>
      <c r="B11" s="71">
        <v>6520</v>
      </c>
      <c r="C11" s="72" t="s">
        <v>727</v>
      </c>
      <c r="D11" s="96" t="s">
        <v>496</v>
      </c>
      <c r="E11" s="98" t="s">
        <v>45</v>
      </c>
      <c r="F11" s="88"/>
      <c r="G11" s="98"/>
      <c r="H11" s="74"/>
      <c r="I11" s="72"/>
      <c r="J11" s="72"/>
      <c r="K11" s="72"/>
      <c r="L11" s="72"/>
      <c r="M11" s="72"/>
      <c r="N11" s="72"/>
      <c r="O11" s="72"/>
      <c r="P11" s="77"/>
      <c r="Q11" s="308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19.5" customHeight="1" x14ac:dyDescent="0.55000000000000004">
      <c r="A12" s="71">
        <v>7</v>
      </c>
      <c r="B12" s="71">
        <v>6524</v>
      </c>
      <c r="C12" s="72" t="s">
        <v>729</v>
      </c>
      <c r="D12" s="96" t="s">
        <v>496</v>
      </c>
      <c r="E12" s="98" t="s">
        <v>44</v>
      </c>
      <c r="F12" s="88"/>
      <c r="G12" s="98"/>
      <c r="H12" s="74"/>
      <c r="I12" s="72"/>
      <c r="J12" s="72"/>
      <c r="K12" s="72"/>
      <c r="L12" s="72"/>
      <c r="M12" s="72"/>
      <c r="N12" s="72"/>
      <c r="O12" s="72"/>
      <c r="P12" s="77"/>
      <c r="Q12" s="308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19.5" customHeight="1" x14ac:dyDescent="0.55000000000000004">
      <c r="A13" s="71">
        <v>8</v>
      </c>
      <c r="B13" s="71">
        <v>6530</v>
      </c>
      <c r="C13" s="72" t="s">
        <v>730</v>
      </c>
      <c r="D13" s="96" t="s">
        <v>496</v>
      </c>
      <c r="E13" s="98" t="s">
        <v>43</v>
      </c>
      <c r="F13" s="88"/>
      <c r="G13" s="98"/>
      <c r="H13" s="74"/>
      <c r="I13" s="72"/>
      <c r="J13" s="72"/>
      <c r="K13" s="72"/>
      <c r="L13" s="72"/>
      <c r="M13" s="72"/>
      <c r="N13" s="72"/>
      <c r="O13" s="72"/>
      <c r="P13" s="77"/>
      <c r="Q13" s="308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19.5" customHeight="1" x14ac:dyDescent="0.55000000000000004">
      <c r="A14" s="71">
        <v>9</v>
      </c>
      <c r="B14" s="85">
        <v>6531</v>
      </c>
      <c r="C14" s="321" t="s">
        <v>731</v>
      </c>
      <c r="D14" s="149" t="s">
        <v>496</v>
      </c>
      <c r="E14" s="150" t="s">
        <v>45</v>
      </c>
      <c r="F14" s="88"/>
      <c r="G14" s="98"/>
      <c r="H14" s="74"/>
      <c r="I14" s="72"/>
      <c r="J14" s="72"/>
      <c r="K14" s="72"/>
      <c r="L14" s="72"/>
      <c r="M14" s="72"/>
      <c r="N14" s="72"/>
      <c r="O14" s="72"/>
      <c r="P14" s="77"/>
      <c r="Q14" s="308"/>
      <c r="R14" s="229"/>
      <c r="S14" s="77"/>
      <c r="T14" s="77"/>
      <c r="U14" s="77"/>
      <c r="V14" s="77"/>
      <c r="W14" s="77"/>
      <c r="X14" s="77"/>
      <c r="Y14" s="77"/>
      <c r="Z14" s="77"/>
      <c r="AA14" s="77"/>
      <c r="AB14" s="86"/>
      <c r="AC14" s="86"/>
      <c r="AD14" s="86"/>
    </row>
    <row r="15" spans="1:30" s="78" customFormat="1" ht="19.5" customHeight="1" x14ac:dyDescent="0.55000000000000004">
      <c r="A15" s="71">
        <v>10</v>
      </c>
      <c r="B15" s="71">
        <v>6533</v>
      </c>
      <c r="C15" s="72" t="s">
        <v>732</v>
      </c>
      <c r="D15" s="96" t="s">
        <v>496</v>
      </c>
      <c r="E15" s="97" t="s">
        <v>44</v>
      </c>
      <c r="F15" s="88"/>
      <c r="G15" s="97"/>
      <c r="H15" s="97"/>
      <c r="I15" s="72"/>
      <c r="J15" s="72"/>
      <c r="K15" s="72"/>
      <c r="L15" s="72"/>
      <c r="M15" s="72"/>
      <c r="N15" s="72"/>
      <c r="O15" s="72"/>
      <c r="P15" s="77"/>
      <c r="Q15" s="308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86"/>
      <c r="AC15" s="86"/>
      <c r="AD15" s="86"/>
    </row>
    <row r="16" spans="1:30" s="78" customFormat="1" ht="19.5" customHeight="1" x14ac:dyDescent="0.55000000000000004">
      <c r="A16" s="71">
        <v>11</v>
      </c>
      <c r="B16" s="85">
        <v>6535</v>
      </c>
      <c r="C16" s="84" t="s">
        <v>733</v>
      </c>
      <c r="D16" s="149" t="s">
        <v>496</v>
      </c>
      <c r="E16" s="149" t="s">
        <v>44</v>
      </c>
      <c r="F16" s="88"/>
      <c r="G16" s="97"/>
      <c r="H16" s="98"/>
      <c r="I16" s="72"/>
      <c r="J16" s="72"/>
      <c r="K16" s="72"/>
      <c r="L16" s="72"/>
      <c r="M16" s="72"/>
      <c r="N16" s="72"/>
      <c r="O16" s="72"/>
      <c r="P16" s="77"/>
      <c r="Q16" s="308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86"/>
      <c r="AC16" s="86"/>
      <c r="AD16" s="86"/>
    </row>
    <row r="17" spans="1:30" s="78" customFormat="1" ht="19.5" customHeight="1" x14ac:dyDescent="0.55000000000000004">
      <c r="A17" s="71">
        <v>12</v>
      </c>
      <c r="B17" s="71">
        <v>6536</v>
      </c>
      <c r="C17" s="72" t="s">
        <v>734</v>
      </c>
      <c r="D17" s="96" t="s">
        <v>496</v>
      </c>
      <c r="E17" s="97" t="s">
        <v>42</v>
      </c>
      <c r="F17" s="88"/>
      <c r="G17" s="97"/>
      <c r="H17" s="97"/>
      <c r="I17" s="72"/>
      <c r="J17" s="72"/>
      <c r="K17" s="72"/>
      <c r="L17" s="72"/>
      <c r="M17" s="72"/>
      <c r="N17" s="72"/>
      <c r="O17" s="72"/>
      <c r="P17" s="77"/>
      <c r="Q17" s="308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86"/>
      <c r="AC17" s="86"/>
      <c r="AD17" s="86"/>
    </row>
    <row r="18" spans="1:30" s="78" customFormat="1" ht="19.5" customHeight="1" x14ac:dyDescent="0.55000000000000004">
      <c r="A18" s="71">
        <v>13</v>
      </c>
      <c r="B18" s="71">
        <v>6537</v>
      </c>
      <c r="C18" s="72" t="s">
        <v>735</v>
      </c>
      <c r="D18" s="96" t="s">
        <v>496</v>
      </c>
      <c r="E18" s="98" t="s">
        <v>43</v>
      </c>
      <c r="F18" s="88"/>
      <c r="G18" s="98"/>
      <c r="H18" s="98"/>
      <c r="I18" s="72"/>
      <c r="J18" s="72"/>
      <c r="K18" s="72"/>
      <c r="L18" s="72"/>
      <c r="M18" s="72"/>
      <c r="N18" s="72"/>
      <c r="O18" s="72"/>
      <c r="P18" s="77"/>
      <c r="Q18" s="308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19.5" customHeight="1" x14ac:dyDescent="0.55000000000000004">
      <c r="A19" s="71">
        <v>14</v>
      </c>
      <c r="B19" s="71">
        <v>6538</v>
      </c>
      <c r="C19" s="72" t="s">
        <v>736</v>
      </c>
      <c r="D19" s="96" t="s">
        <v>496</v>
      </c>
      <c r="E19" s="98" t="s">
        <v>42</v>
      </c>
      <c r="F19" s="88"/>
      <c r="G19" s="97"/>
      <c r="H19" s="97"/>
      <c r="I19" s="72"/>
      <c r="J19" s="72"/>
      <c r="K19" s="72"/>
      <c r="L19" s="72"/>
      <c r="M19" s="72"/>
      <c r="N19" s="72"/>
      <c r="O19" s="72"/>
      <c r="P19" s="77"/>
      <c r="Q19" s="308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86"/>
      <c r="AC19" s="86"/>
      <c r="AD19" s="86"/>
    </row>
    <row r="20" spans="1:30" s="78" customFormat="1" ht="19.5" customHeight="1" x14ac:dyDescent="0.55000000000000004">
      <c r="A20" s="71">
        <v>15</v>
      </c>
      <c r="B20" s="71">
        <v>6543</v>
      </c>
      <c r="C20" s="72" t="s">
        <v>737</v>
      </c>
      <c r="D20" s="96" t="s">
        <v>496</v>
      </c>
      <c r="E20" s="98" t="s">
        <v>44</v>
      </c>
      <c r="F20" s="88"/>
      <c r="G20" s="97"/>
      <c r="H20" s="97"/>
      <c r="I20" s="72"/>
      <c r="J20" s="72"/>
      <c r="K20" s="72"/>
      <c r="L20" s="72"/>
      <c r="M20" s="72"/>
      <c r="N20" s="72"/>
      <c r="O20" s="72"/>
      <c r="P20" s="77"/>
      <c r="Q20" s="308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19.5" customHeight="1" x14ac:dyDescent="0.55000000000000004">
      <c r="A21" s="71">
        <v>16</v>
      </c>
      <c r="B21" s="71">
        <v>6544</v>
      </c>
      <c r="C21" s="72" t="s">
        <v>738</v>
      </c>
      <c r="D21" s="96" t="s">
        <v>496</v>
      </c>
      <c r="E21" s="98" t="s">
        <v>45</v>
      </c>
      <c r="F21" s="88"/>
      <c r="G21" s="97"/>
      <c r="H21" s="97"/>
      <c r="I21" s="72"/>
      <c r="J21" s="72"/>
      <c r="K21" s="72"/>
      <c r="L21" s="72"/>
      <c r="M21" s="72"/>
      <c r="N21" s="72"/>
      <c r="O21" s="72"/>
      <c r="P21" s="77"/>
      <c r="Q21" s="308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19.5" customHeight="1" x14ac:dyDescent="0.55000000000000004">
      <c r="A22" s="71">
        <v>17</v>
      </c>
      <c r="B22" s="71">
        <v>6552</v>
      </c>
      <c r="C22" s="72" t="s">
        <v>739</v>
      </c>
      <c r="D22" s="96" t="s">
        <v>496</v>
      </c>
      <c r="E22" s="98" t="s">
        <v>44</v>
      </c>
      <c r="F22" s="88"/>
      <c r="G22" s="97"/>
      <c r="H22" s="98"/>
      <c r="I22" s="72"/>
      <c r="J22" s="72"/>
      <c r="K22" s="72"/>
      <c r="L22" s="72"/>
      <c r="M22" s="72"/>
      <c r="N22" s="72"/>
      <c r="O22" s="72"/>
      <c r="P22" s="77"/>
      <c r="Q22" s="308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19.5" customHeight="1" x14ac:dyDescent="0.55000000000000004">
      <c r="A23" s="71">
        <v>18</v>
      </c>
      <c r="B23" s="71">
        <v>6555</v>
      </c>
      <c r="C23" s="72" t="s">
        <v>740</v>
      </c>
      <c r="D23" s="96" t="s">
        <v>496</v>
      </c>
      <c r="E23" s="97" t="s">
        <v>43</v>
      </c>
      <c r="F23" s="88"/>
      <c r="G23" s="97"/>
      <c r="H23" s="98"/>
      <c r="I23" s="72"/>
      <c r="J23" s="72"/>
      <c r="K23" s="72"/>
      <c r="L23" s="72"/>
      <c r="M23" s="72"/>
      <c r="N23" s="72"/>
      <c r="O23" s="72"/>
      <c r="P23" s="77"/>
      <c r="Q23" s="308"/>
      <c r="R23" s="77"/>
      <c r="S23" s="77"/>
      <c r="T23" s="94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19.5" customHeight="1" x14ac:dyDescent="0.55000000000000004">
      <c r="A24" s="71">
        <v>19</v>
      </c>
      <c r="B24" s="71">
        <v>6572</v>
      </c>
      <c r="C24" s="72" t="s">
        <v>741</v>
      </c>
      <c r="D24" s="96" t="s">
        <v>496</v>
      </c>
      <c r="E24" s="97" t="s">
        <v>45</v>
      </c>
      <c r="F24" s="88"/>
      <c r="G24" s="97"/>
      <c r="H24" s="72"/>
      <c r="I24" s="72"/>
      <c r="J24" s="72"/>
      <c r="K24" s="72"/>
      <c r="L24" s="72"/>
      <c r="M24" s="72"/>
      <c r="N24" s="72"/>
      <c r="O24" s="72"/>
      <c r="P24" s="77"/>
      <c r="Q24" s="308"/>
      <c r="R24" s="77"/>
      <c r="S24" s="77"/>
      <c r="T24" s="94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19.5" customHeight="1" x14ac:dyDescent="0.55000000000000004">
      <c r="A25" s="71">
        <v>20</v>
      </c>
      <c r="B25" s="71">
        <v>6573</v>
      </c>
      <c r="C25" s="72" t="s">
        <v>742</v>
      </c>
      <c r="D25" s="96" t="s">
        <v>496</v>
      </c>
      <c r="E25" s="97" t="s">
        <v>45</v>
      </c>
      <c r="F25" s="88"/>
      <c r="G25" s="97"/>
      <c r="H25" s="72"/>
      <c r="I25" s="72"/>
      <c r="J25" s="72"/>
      <c r="K25" s="72"/>
      <c r="L25" s="72"/>
      <c r="M25" s="72"/>
      <c r="N25" s="72"/>
      <c r="O25" s="72"/>
      <c r="P25" s="77"/>
      <c r="Q25" s="308"/>
      <c r="R25" s="77"/>
      <c r="S25" s="77"/>
      <c r="T25" s="94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19.5" customHeight="1" x14ac:dyDescent="0.55000000000000004">
      <c r="A26" s="71">
        <v>21</v>
      </c>
      <c r="B26" s="71">
        <v>6712</v>
      </c>
      <c r="C26" s="72" t="s">
        <v>873</v>
      </c>
      <c r="D26" s="96" t="s">
        <v>496</v>
      </c>
      <c r="E26" s="97" t="s">
        <v>44</v>
      </c>
      <c r="F26" s="88"/>
      <c r="G26" s="97"/>
      <c r="H26" s="72"/>
      <c r="I26" s="72"/>
      <c r="J26" s="72"/>
      <c r="K26" s="72"/>
      <c r="L26" s="72"/>
      <c r="M26" s="72"/>
      <c r="N26" s="72"/>
      <c r="O26" s="72"/>
      <c r="P26" s="77"/>
      <c r="Q26" s="308"/>
      <c r="R26" s="77"/>
      <c r="S26" s="77"/>
      <c r="T26" s="94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19.5" customHeight="1" x14ac:dyDescent="0.55000000000000004">
      <c r="A27" s="71">
        <v>22</v>
      </c>
      <c r="B27" s="85">
        <v>6748</v>
      </c>
      <c r="C27" s="84" t="s">
        <v>767</v>
      </c>
      <c r="D27" s="155" t="s">
        <v>470</v>
      </c>
      <c r="E27" s="149" t="s">
        <v>43</v>
      </c>
      <c r="F27" s="88"/>
      <c r="G27" s="97"/>
      <c r="H27" s="72"/>
      <c r="I27" s="72"/>
      <c r="J27" s="72"/>
      <c r="K27" s="72"/>
      <c r="L27" s="72"/>
      <c r="M27" s="72"/>
      <c r="N27" s="72"/>
      <c r="O27" s="72"/>
      <c r="P27" s="77"/>
      <c r="Q27" s="309">
        <v>1</v>
      </c>
      <c r="R27" s="77"/>
      <c r="S27" s="77"/>
      <c r="T27" s="94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19.5" customHeight="1" x14ac:dyDescent="0.55000000000000004">
      <c r="A28" s="71">
        <v>23</v>
      </c>
      <c r="B28" s="71">
        <v>6765</v>
      </c>
      <c r="C28" s="72" t="s">
        <v>768</v>
      </c>
      <c r="D28" s="103" t="s">
        <v>470</v>
      </c>
      <c r="E28" s="97" t="s">
        <v>44</v>
      </c>
      <c r="F28" s="88"/>
      <c r="G28" s="97"/>
      <c r="H28" s="72"/>
      <c r="I28" s="72"/>
      <c r="J28" s="72"/>
      <c r="K28" s="72"/>
      <c r="L28" s="72"/>
      <c r="M28" s="72"/>
      <c r="N28" s="72"/>
      <c r="O28" s="72"/>
      <c r="P28" s="77"/>
      <c r="Q28" s="309">
        <v>2</v>
      </c>
      <c r="R28" s="77"/>
      <c r="S28" s="77"/>
      <c r="T28" s="94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19.5" customHeight="1" x14ac:dyDescent="0.55000000000000004">
      <c r="A29" s="71">
        <v>24</v>
      </c>
      <c r="B29" s="71">
        <v>6940</v>
      </c>
      <c r="C29" s="72" t="s">
        <v>711</v>
      </c>
      <c r="D29" s="103" t="s">
        <v>470</v>
      </c>
      <c r="E29" s="97" t="s">
        <v>43</v>
      </c>
      <c r="F29" s="88"/>
      <c r="G29" s="97"/>
      <c r="H29" s="72"/>
      <c r="I29" s="72"/>
      <c r="J29" s="72"/>
      <c r="K29" s="72"/>
      <c r="L29" s="72"/>
      <c r="M29" s="72"/>
      <c r="N29" s="72"/>
      <c r="O29" s="72"/>
      <c r="P29" s="77"/>
      <c r="Q29" s="309">
        <v>3</v>
      </c>
      <c r="R29" s="77"/>
      <c r="S29" s="77"/>
      <c r="T29" s="94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19.5" customHeight="1" x14ac:dyDescent="0.55000000000000004">
      <c r="A30" s="71">
        <v>25</v>
      </c>
      <c r="B30" s="71">
        <v>6942</v>
      </c>
      <c r="C30" s="72" t="s">
        <v>713</v>
      </c>
      <c r="D30" s="103" t="s">
        <v>470</v>
      </c>
      <c r="E30" s="97" t="s">
        <v>42</v>
      </c>
      <c r="F30" s="88"/>
      <c r="G30" s="98"/>
      <c r="H30" s="72"/>
      <c r="I30" s="72"/>
      <c r="J30" s="72"/>
      <c r="K30" s="72"/>
      <c r="L30" s="72"/>
      <c r="M30" s="72"/>
      <c r="N30" s="72"/>
      <c r="O30" s="72"/>
      <c r="P30" s="77"/>
      <c r="Q30" s="309">
        <v>4</v>
      </c>
      <c r="R30" s="77"/>
      <c r="S30" s="77"/>
      <c r="T30" s="94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19.5" customHeight="1" x14ac:dyDescent="0.55000000000000004">
      <c r="A31" s="71">
        <v>26</v>
      </c>
      <c r="B31" s="71">
        <v>6944</v>
      </c>
      <c r="C31" s="72" t="s">
        <v>715</v>
      </c>
      <c r="D31" s="103" t="s">
        <v>470</v>
      </c>
      <c r="E31" s="97" t="s">
        <v>43</v>
      </c>
      <c r="F31" s="88"/>
      <c r="G31" s="97"/>
      <c r="H31" s="72"/>
      <c r="I31" s="72"/>
      <c r="J31" s="72"/>
      <c r="K31" s="72"/>
      <c r="L31" s="72"/>
      <c r="M31" s="72"/>
      <c r="N31" s="72"/>
      <c r="O31" s="72"/>
      <c r="P31" s="77"/>
      <c r="Q31" s="309">
        <v>5</v>
      </c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19.5" customHeight="1" x14ac:dyDescent="0.55000000000000004">
      <c r="A32" s="71">
        <v>27</v>
      </c>
      <c r="B32" s="71">
        <v>6946</v>
      </c>
      <c r="C32" s="72" t="s">
        <v>717</v>
      </c>
      <c r="D32" s="103" t="s">
        <v>470</v>
      </c>
      <c r="E32" s="97" t="s">
        <v>42</v>
      </c>
      <c r="F32" s="88"/>
      <c r="G32" s="97"/>
      <c r="H32" s="72"/>
      <c r="I32" s="72"/>
      <c r="J32" s="72"/>
      <c r="K32" s="72"/>
      <c r="L32" s="72"/>
      <c r="M32" s="72"/>
      <c r="N32" s="72"/>
      <c r="O32" s="72"/>
      <c r="P32" s="77"/>
      <c r="Q32" s="309">
        <v>6</v>
      </c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19.5" customHeight="1" x14ac:dyDescent="0.55000000000000004">
      <c r="A33" s="71">
        <v>28</v>
      </c>
      <c r="B33" s="71">
        <v>6947</v>
      </c>
      <c r="C33" s="72" t="s">
        <v>718</v>
      </c>
      <c r="D33" s="105" t="s">
        <v>496</v>
      </c>
      <c r="E33" s="97" t="s">
        <v>42</v>
      </c>
      <c r="F33" s="88"/>
      <c r="G33" s="97"/>
      <c r="H33" s="72"/>
      <c r="I33" s="72"/>
      <c r="J33" s="72"/>
      <c r="K33" s="72"/>
      <c r="L33" s="72"/>
      <c r="M33" s="72"/>
      <c r="N33" s="72"/>
      <c r="O33" s="72"/>
      <c r="P33" s="77"/>
      <c r="Q33" s="309">
        <v>7</v>
      </c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19.5" customHeight="1" x14ac:dyDescent="0.55000000000000004">
      <c r="A34" s="71">
        <v>29</v>
      </c>
      <c r="B34" s="71">
        <v>6948</v>
      </c>
      <c r="C34" s="72" t="s">
        <v>719</v>
      </c>
      <c r="D34" s="96" t="s">
        <v>496</v>
      </c>
      <c r="E34" s="98" t="s">
        <v>42</v>
      </c>
      <c r="F34" s="88"/>
      <c r="G34" s="97"/>
      <c r="H34" s="72"/>
      <c r="I34" s="72"/>
      <c r="J34" s="72"/>
      <c r="K34" s="72"/>
      <c r="L34" s="72"/>
      <c r="M34" s="72"/>
      <c r="N34" s="72"/>
      <c r="O34" s="72"/>
      <c r="P34" s="77"/>
      <c r="Q34" s="309">
        <v>8</v>
      </c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19.5" customHeight="1" x14ac:dyDescent="0.55000000000000004">
      <c r="A35" s="71">
        <v>30</v>
      </c>
      <c r="B35" s="71">
        <v>7032</v>
      </c>
      <c r="C35" s="72" t="s">
        <v>865</v>
      </c>
      <c r="D35" s="103" t="s">
        <v>470</v>
      </c>
      <c r="E35" s="97" t="s">
        <v>44</v>
      </c>
      <c r="F35" s="88"/>
      <c r="G35" s="97"/>
      <c r="H35" s="97"/>
      <c r="I35" s="72"/>
      <c r="J35" s="72"/>
      <c r="K35" s="72"/>
      <c r="L35" s="72"/>
      <c r="M35" s="72"/>
      <c r="N35" s="72"/>
      <c r="O35" s="72"/>
      <c r="P35" s="77"/>
      <c r="Q35" s="309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19.5" customHeight="1" x14ac:dyDescent="0.55000000000000004">
      <c r="A36" s="71">
        <v>31</v>
      </c>
      <c r="B36" s="71">
        <v>7034</v>
      </c>
      <c r="C36" s="72" t="s">
        <v>867</v>
      </c>
      <c r="D36" s="96" t="s">
        <v>496</v>
      </c>
      <c r="E36" s="98" t="s">
        <v>42</v>
      </c>
      <c r="F36" s="88"/>
      <c r="G36" s="97"/>
      <c r="H36" s="97"/>
      <c r="I36" s="72"/>
      <c r="J36" s="72"/>
      <c r="K36" s="72"/>
      <c r="L36" s="72"/>
      <c r="M36" s="72"/>
      <c r="N36" s="72"/>
      <c r="O36" s="72"/>
      <c r="P36" s="77"/>
      <c r="Q36" s="309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19.5" customHeight="1" x14ac:dyDescent="0.55000000000000004">
      <c r="A37" s="71">
        <v>32</v>
      </c>
      <c r="B37" s="85">
        <v>7035</v>
      </c>
      <c r="C37" s="84" t="s">
        <v>927</v>
      </c>
      <c r="D37" s="150" t="s">
        <v>496</v>
      </c>
      <c r="E37" s="149" t="s">
        <v>42</v>
      </c>
      <c r="F37" s="88"/>
      <c r="G37" s="80"/>
      <c r="H37" s="74"/>
      <c r="I37" s="72"/>
      <c r="J37" s="72"/>
      <c r="K37" s="72"/>
      <c r="L37" s="72"/>
      <c r="M37" s="72"/>
      <c r="N37" s="72"/>
      <c r="O37" s="72"/>
      <c r="P37" s="77"/>
      <c r="Q37" s="308">
        <v>9</v>
      </c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19.5" customHeight="1" x14ac:dyDescent="0.55000000000000004">
      <c r="A38" s="71">
        <v>33</v>
      </c>
      <c r="B38" s="71">
        <v>7040</v>
      </c>
      <c r="C38" s="72" t="s">
        <v>874</v>
      </c>
      <c r="D38" s="103" t="s">
        <v>470</v>
      </c>
      <c r="E38" s="97" t="s">
        <v>44</v>
      </c>
      <c r="F38" s="88"/>
      <c r="G38" s="73"/>
      <c r="H38" s="74"/>
      <c r="I38" s="72"/>
      <c r="J38" s="72"/>
      <c r="K38" s="72"/>
      <c r="L38" s="72"/>
      <c r="M38" s="72"/>
      <c r="N38" s="72"/>
      <c r="O38" s="72"/>
      <c r="P38" s="77"/>
      <c r="Q38" s="309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19.5" customHeight="1" x14ac:dyDescent="0.55000000000000004">
      <c r="A39" s="71">
        <v>34</v>
      </c>
      <c r="B39" s="85">
        <v>7062</v>
      </c>
      <c r="C39" s="84" t="s">
        <v>928</v>
      </c>
      <c r="D39" s="149" t="s">
        <v>496</v>
      </c>
      <c r="E39" s="149" t="s">
        <v>42</v>
      </c>
      <c r="F39" s="88"/>
      <c r="G39" s="73"/>
      <c r="H39" s="74"/>
      <c r="I39" s="72"/>
      <c r="J39" s="72"/>
      <c r="K39" s="72"/>
      <c r="L39" s="72"/>
      <c r="M39" s="72"/>
      <c r="N39" s="72"/>
      <c r="O39" s="72"/>
      <c r="P39" s="77"/>
      <c r="Q39" s="308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19.5" customHeight="1" x14ac:dyDescent="0.55000000000000004">
      <c r="A40" s="71"/>
      <c r="B40" s="71"/>
      <c r="C40" s="72"/>
      <c r="D40" s="96"/>
      <c r="E40" s="97"/>
      <c r="F40" s="185"/>
      <c r="G40" s="97"/>
      <c r="H40" s="72"/>
      <c r="I40" s="72"/>
      <c r="J40" s="72"/>
      <c r="K40" s="72"/>
      <c r="L40" s="72"/>
      <c r="M40" s="72"/>
      <c r="N40" s="72"/>
      <c r="O40" s="72"/>
      <c r="P40" s="77"/>
      <c r="Q40" s="308"/>
      <c r="R40" s="77"/>
      <c r="S40" s="77"/>
      <c r="T40" s="94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19.5" customHeight="1" x14ac:dyDescent="0.55000000000000004">
      <c r="A41" s="71"/>
      <c r="B41" s="71"/>
      <c r="C41" s="72"/>
      <c r="D41" s="96"/>
      <c r="E41" s="97"/>
      <c r="F41" s="185"/>
      <c r="G41" s="97"/>
      <c r="H41" s="72"/>
      <c r="I41" s="72"/>
      <c r="J41" s="72"/>
      <c r="K41" s="72"/>
      <c r="L41" s="72"/>
      <c r="M41" s="72"/>
      <c r="N41" s="72"/>
      <c r="O41" s="72"/>
      <c r="P41" s="77"/>
      <c r="Q41" s="308">
        <v>10</v>
      </c>
      <c r="R41" s="77"/>
      <c r="S41" s="77"/>
      <c r="T41" s="94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s="78" customFormat="1" ht="19.5" customHeight="1" x14ac:dyDescent="0.55000000000000004">
      <c r="A42" s="71"/>
      <c r="B42" s="71"/>
      <c r="C42" s="72"/>
      <c r="D42" s="96"/>
      <c r="E42" s="97"/>
      <c r="F42" s="185"/>
      <c r="G42" s="97"/>
      <c r="H42" s="72"/>
      <c r="I42" s="72"/>
      <c r="J42" s="72"/>
      <c r="K42" s="72"/>
      <c r="L42" s="72"/>
      <c r="M42" s="72"/>
      <c r="N42" s="72"/>
      <c r="O42" s="72"/>
      <c r="P42" s="77"/>
      <c r="Q42" s="309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s="78" customFormat="1" ht="19.5" customHeight="1" x14ac:dyDescent="0.55000000000000004">
      <c r="A43" s="71"/>
      <c r="B43" s="71"/>
      <c r="C43" s="72"/>
      <c r="D43" s="72"/>
      <c r="E43" s="97"/>
      <c r="F43" s="185"/>
      <c r="G43" s="97"/>
      <c r="H43" s="72"/>
      <c r="I43" s="72"/>
      <c r="J43" s="72"/>
      <c r="K43" s="72"/>
      <c r="L43" s="72"/>
      <c r="M43" s="72"/>
      <c r="N43" s="72"/>
      <c r="O43" s="72"/>
      <c r="P43" s="77"/>
      <c r="Q43" s="309"/>
      <c r="R43" s="77"/>
      <c r="S43" s="77"/>
      <c r="T43" s="94"/>
      <c r="U43" s="77"/>
      <c r="V43" s="77"/>
      <c r="W43" s="77"/>
      <c r="X43" s="77"/>
      <c r="Y43" s="77"/>
      <c r="Z43" s="77"/>
      <c r="AA43" s="77"/>
      <c r="AB43" s="86"/>
      <c r="AC43" s="86"/>
      <c r="AD43" s="86"/>
    </row>
    <row r="44" spans="1:30" s="78" customFormat="1" ht="19.5" customHeight="1" x14ac:dyDescent="0.55000000000000004">
      <c r="A44" s="71"/>
      <c r="B44" s="71"/>
      <c r="C44" s="72"/>
      <c r="D44" s="72"/>
      <c r="E44" s="72"/>
      <c r="F44" s="88"/>
      <c r="G44" s="98"/>
      <c r="H44" s="72"/>
      <c r="I44" s="72"/>
      <c r="J44" s="72"/>
      <c r="K44" s="72"/>
      <c r="L44" s="72"/>
      <c r="M44" s="72"/>
      <c r="N44" s="72"/>
      <c r="O44" s="72"/>
      <c r="P44" s="77"/>
      <c r="Q44" s="309"/>
      <c r="R44" s="77"/>
      <c r="S44" s="77"/>
      <c r="T44" s="94"/>
      <c r="U44" s="77"/>
      <c r="V44" s="77"/>
      <c r="W44" s="77"/>
      <c r="X44" s="77"/>
      <c r="Y44" s="77"/>
      <c r="Z44" s="77"/>
      <c r="AA44" s="77"/>
      <c r="AB44" s="86"/>
      <c r="AC44" s="86"/>
      <c r="AD44" s="86"/>
    </row>
    <row r="45" spans="1:30" s="78" customFormat="1" ht="20.100000000000001" customHeight="1" x14ac:dyDescent="0.55000000000000004">
      <c r="A45" s="77"/>
      <c r="B45" s="77"/>
      <c r="D45" s="101"/>
      <c r="E45" s="101"/>
      <c r="P45" s="77"/>
      <c r="Q45" s="308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86"/>
      <c r="AC45" s="86"/>
      <c r="AD45" s="86"/>
    </row>
    <row r="46" spans="1:30" s="78" customFormat="1" ht="17.850000000000001" customHeight="1" x14ac:dyDescent="0.55000000000000004">
      <c r="A46" s="77"/>
      <c r="B46" s="77"/>
      <c r="D46" s="101"/>
      <c r="E46" s="101"/>
      <c r="P46" s="77"/>
      <c r="Q46" s="308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86"/>
      <c r="AC46" s="86"/>
      <c r="AD46" s="86"/>
    </row>
    <row r="47" spans="1:30" ht="17.850000000000001" customHeight="1" x14ac:dyDescent="0.55000000000000004">
      <c r="D47" s="102"/>
      <c r="E47" s="102"/>
    </row>
    <row r="48" spans="1:30" ht="17.850000000000001" customHeight="1" x14ac:dyDescent="0.55000000000000004">
      <c r="D48" s="102"/>
      <c r="E48" s="102"/>
    </row>
    <row r="49" spans="2:5" ht="17.850000000000001" customHeight="1" x14ac:dyDescent="0.55000000000000004">
      <c r="D49" s="102"/>
      <c r="E49" s="102"/>
    </row>
    <row r="50" spans="2:5" ht="17.850000000000001" customHeight="1" x14ac:dyDescent="0.55000000000000004">
      <c r="D50" s="102"/>
      <c r="E50" s="102"/>
    </row>
    <row r="51" spans="2:5" ht="17.850000000000001" customHeight="1" x14ac:dyDescent="0.55000000000000004">
      <c r="D51" s="102"/>
      <c r="E51" s="102"/>
    </row>
    <row r="52" spans="2:5" ht="17.850000000000001" customHeight="1" x14ac:dyDescent="0.55000000000000004">
      <c r="D52" s="102"/>
      <c r="E52" s="102"/>
    </row>
    <row r="62" spans="2:5" ht="17.850000000000001" customHeight="1" x14ac:dyDescent="0.55000000000000004">
      <c r="B62" s="71">
        <v>6888</v>
      </c>
      <c r="C62" s="72" t="s">
        <v>770</v>
      </c>
      <c r="D62" s="103" t="s">
        <v>470</v>
      </c>
      <c r="E62" s="97" t="s">
        <v>45</v>
      </c>
    </row>
    <row r="63" spans="2:5" ht="17.850000000000001" customHeight="1" x14ac:dyDescent="0.55000000000000004">
      <c r="B63" s="71">
        <v>7033</v>
      </c>
      <c r="C63" s="72" t="s">
        <v>866</v>
      </c>
      <c r="D63" s="105" t="s">
        <v>496</v>
      </c>
      <c r="E63" s="97" t="s">
        <v>45</v>
      </c>
    </row>
    <row r="64" spans="2:5" ht="17.850000000000001" customHeight="1" x14ac:dyDescent="0.55000000000000004">
      <c r="B64" s="3">
        <v>6945</v>
      </c>
      <c r="C64" s="2" t="s">
        <v>716</v>
      </c>
      <c r="D64" s="2" t="s">
        <v>470</v>
      </c>
      <c r="E64" s="2" t="s">
        <v>42</v>
      </c>
    </row>
    <row r="66" spans="2:6" ht="17.850000000000001" customHeight="1" x14ac:dyDescent="0.55000000000000004">
      <c r="B66" s="69" t="s">
        <v>933</v>
      </c>
    </row>
    <row r="67" spans="2:6" ht="17.850000000000001" customHeight="1" x14ac:dyDescent="0.55000000000000004">
      <c r="B67" s="85">
        <v>6767</v>
      </c>
      <c r="C67" s="84" t="s">
        <v>769</v>
      </c>
      <c r="D67" s="155" t="s">
        <v>470</v>
      </c>
      <c r="E67" s="149" t="s">
        <v>42</v>
      </c>
      <c r="F67" s="320" t="s">
        <v>940</v>
      </c>
    </row>
  </sheetData>
  <sortState xmlns:xlrd2="http://schemas.microsoft.com/office/spreadsheetml/2017/richdata2" ref="B6:E42">
    <sortCondition ref="B6:B42"/>
  </sortState>
  <mergeCells count="9">
    <mergeCell ref="X3:AA3"/>
    <mergeCell ref="A4:G4"/>
    <mergeCell ref="I4:J4"/>
    <mergeCell ref="L4:M4"/>
    <mergeCell ref="A1:O1"/>
    <mergeCell ref="A2:O2"/>
    <mergeCell ref="A3:O3"/>
    <mergeCell ref="P3:S3"/>
    <mergeCell ref="T3:W3"/>
  </mergeCells>
  <pageMargins left="0.43307086614173229" right="0.19685039370078741" top="0.2" bottom="0.11811023622047245" header="0" footer="0"/>
  <pageSetup paperSize="9" scale="9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B4FE-0A75-4F81-B140-2556CC7F9977}">
  <dimension ref="A1:C30"/>
  <sheetViews>
    <sheetView view="pageBreakPreview" topLeftCell="A13" zoomScale="130" zoomScaleNormal="100" zoomScaleSheetLayoutView="130" workbookViewId="0">
      <selection activeCell="B16" sqref="B16"/>
    </sheetView>
  </sheetViews>
  <sheetFormatPr defaultColWidth="8.625" defaultRowHeight="24" x14ac:dyDescent="0.55000000000000004"/>
  <cols>
    <col min="1" max="1" width="11.5" style="4" customWidth="1"/>
    <col min="2" max="3" width="35" style="10" customWidth="1"/>
    <col min="4" max="16384" width="8.625" style="4"/>
  </cols>
  <sheetData>
    <row r="1" spans="1:3" ht="33" x14ac:dyDescent="0.55000000000000004">
      <c r="A1" s="337" t="s">
        <v>911</v>
      </c>
      <c r="B1" s="337"/>
      <c r="C1" s="337"/>
    </row>
    <row r="2" spans="1:3" ht="33" x14ac:dyDescent="0.55000000000000004">
      <c r="A2" s="338" t="s">
        <v>910</v>
      </c>
      <c r="B2" s="338"/>
      <c r="C2" s="338"/>
    </row>
    <row r="3" spans="1:3" s="188" customFormat="1" x14ac:dyDescent="0.55000000000000004">
      <c r="A3" s="339" t="s">
        <v>5</v>
      </c>
      <c r="B3" s="341" t="s">
        <v>7</v>
      </c>
      <c r="C3" s="342"/>
    </row>
    <row r="4" spans="1:3" s="188" customFormat="1" x14ac:dyDescent="0.55000000000000004">
      <c r="A4" s="340"/>
      <c r="B4" s="343"/>
      <c r="C4" s="344"/>
    </row>
    <row r="5" spans="1:3" ht="27.95" customHeight="1" x14ac:dyDescent="0.55000000000000004">
      <c r="A5" s="180" t="s">
        <v>11</v>
      </c>
      <c r="B5" s="38" t="s">
        <v>932</v>
      </c>
      <c r="C5" s="37" t="s">
        <v>61</v>
      </c>
    </row>
    <row r="6" spans="1:3" ht="27.95" customHeight="1" x14ac:dyDescent="0.55000000000000004">
      <c r="A6" s="181" t="s">
        <v>12</v>
      </c>
      <c r="B6" s="45" t="s">
        <v>66</v>
      </c>
      <c r="C6" s="40" t="s">
        <v>65</v>
      </c>
    </row>
    <row r="7" spans="1:3" ht="27.95" customHeight="1" x14ac:dyDescent="0.55000000000000004">
      <c r="A7" s="182" t="s">
        <v>13</v>
      </c>
      <c r="B7" s="45" t="s">
        <v>63</v>
      </c>
      <c r="C7" s="40" t="s">
        <v>651</v>
      </c>
    </row>
    <row r="8" spans="1:3" ht="27.95" customHeight="1" x14ac:dyDescent="0.55000000000000004">
      <c r="A8" s="27" t="s">
        <v>15</v>
      </c>
      <c r="B8" s="38" t="s">
        <v>58</v>
      </c>
      <c r="C8" s="37" t="s">
        <v>60</v>
      </c>
    </row>
    <row r="9" spans="1:3" ht="27.95" customHeight="1" x14ac:dyDescent="0.55000000000000004">
      <c r="A9" s="30" t="s">
        <v>16</v>
      </c>
      <c r="B9" s="45" t="s">
        <v>52</v>
      </c>
      <c r="C9" s="40" t="s">
        <v>722</v>
      </c>
    </row>
    <row r="10" spans="1:3" ht="27.95" customHeight="1" x14ac:dyDescent="0.55000000000000004">
      <c r="A10" s="33" t="s">
        <v>17</v>
      </c>
      <c r="B10" s="45" t="s">
        <v>57</v>
      </c>
      <c r="C10" s="40" t="s">
        <v>877</v>
      </c>
    </row>
    <row r="11" spans="1:3" ht="27.95" customHeight="1" x14ac:dyDescent="0.55000000000000004">
      <c r="A11" s="27" t="s">
        <v>18</v>
      </c>
      <c r="B11" s="38" t="s">
        <v>67</v>
      </c>
      <c r="C11" s="37" t="s">
        <v>362</v>
      </c>
    </row>
    <row r="12" spans="1:3" ht="27.95" customHeight="1" x14ac:dyDescent="0.55000000000000004">
      <c r="A12" s="30" t="s">
        <v>19</v>
      </c>
      <c r="B12" s="45" t="s">
        <v>62</v>
      </c>
      <c r="C12" s="48" t="s">
        <v>653</v>
      </c>
    </row>
    <row r="13" spans="1:3" ht="27.95" customHeight="1" x14ac:dyDescent="0.55000000000000004">
      <c r="A13" s="30" t="s">
        <v>20</v>
      </c>
      <c r="B13" s="45" t="s">
        <v>209</v>
      </c>
      <c r="C13" s="40" t="s">
        <v>880</v>
      </c>
    </row>
    <row r="14" spans="1:3" ht="27.95" customHeight="1" x14ac:dyDescent="0.55000000000000004">
      <c r="A14" s="30"/>
      <c r="B14" s="45"/>
      <c r="C14" s="40" t="s">
        <v>861</v>
      </c>
    </row>
    <row r="15" spans="1:3" ht="27.95" customHeight="1" x14ac:dyDescent="0.55000000000000004">
      <c r="A15" s="27" t="s">
        <v>23</v>
      </c>
      <c r="B15" s="38" t="s">
        <v>59</v>
      </c>
      <c r="C15" s="53"/>
    </row>
    <row r="16" spans="1:3" ht="27.95" customHeight="1" x14ac:dyDescent="0.55000000000000004">
      <c r="A16" s="33" t="s">
        <v>24</v>
      </c>
      <c r="B16" s="47" t="s">
        <v>64</v>
      </c>
      <c r="C16" s="42"/>
    </row>
    <row r="17" spans="1:3" ht="27.95" customHeight="1" x14ac:dyDescent="0.55000000000000004">
      <c r="A17" s="27" t="s">
        <v>26</v>
      </c>
      <c r="B17" s="38" t="s">
        <v>54</v>
      </c>
      <c r="C17" s="53" t="s">
        <v>862</v>
      </c>
    </row>
    <row r="18" spans="1:3" ht="27.95" customHeight="1" x14ac:dyDescent="0.55000000000000004">
      <c r="A18" s="33" t="s">
        <v>27</v>
      </c>
      <c r="B18" s="47" t="s">
        <v>165</v>
      </c>
      <c r="C18" s="42"/>
    </row>
    <row r="19" spans="1:3" ht="27.95" customHeight="1" x14ac:dyDescent="0.55000000000000004">
      <c r="A19" s="27" t="s">
        <v>29</v>
      </c>
      <c r="B19" s="38" t="s">
        <v>56</v>
      </c>
      <c r="C19" s="53"/>
    </row>
    <row r="20" spans="1:3" ht="27.95" customHeight="1" x14ac:dyDescent="0.55000000000000004">
      <c r="A20" s="33" t="s">
        <v>30</v>
      </c>
      <c r="B20" s="47" t="s">
        <v>55</v>
      </c>
      <c r="C20" s="42" t="s">
        <v>53</v>
      </c>
    </row>
    <row r="21" spans="1:3" x14ac:dyDescent="0.55000000000000004">
      <c r="B21" s="94"/>
      <c r="C21" s="94"/>
    </row>
    <row r="22" spans="1:3" x14ac:dyDescent="0.55000000000000004">
      <c r="B22" s="94"/>
      <c r="C22" s="94"/>
    </row>
    <row r="23" spans="1:3" x14ac:dyDescent="0.55000000000000004">
      <c r="B23" s="94"/>
      <c r="C23" s="94"/>
    </row>
    <row r="24" spans="1:3" x14ac:dyDescent="0.55000000000000004">
      <c r="B24" s="94"/>
      <c r="C24" s="94"/>
    </row>
    <row r="25" spans="1:3" x14ac:dyDescent="0.55000000000000004">
      <c r="B25" s="94"/>
      <c r="C25" s="94"/>
    </row>
    <row r="26" spans="1:3" x14ac:dyDescent="0.55000000000000004">
      <c r="B26" s="94"/>
      <c r="C26" s="94"/>
    </row>
    <row r="27" spans="1:3" x14ac:dyDescent="0.55000000000000004">
      <c r="B27" s="94"/>
      <c r="C27" s="94"/>
    </row>
    <row r="28" spans="1:3" x14ac:dyDescent="0.55000000000000004">
      <c r="B28" s="54" t="s">
        <v>63</v>
      </c>
      <c r="C28" s="48" t="s">
        <v>651</v>
      </c>
    </row>
    <row r="29" spans="1:3" x14ac:dyDescent="0.55000000000000004">
      <c r="B29" s="94"/>
      <c r="C29" s="94"/>
    </row>
    <row r="30" spans="1:3" x14ac:dyDescent="0.55000000000000004">
      <c r="B30" s="94"/>
      <c r="C30" s="94"/>
    </row>
  </sheetData>
  <mergeCells count="4">
    <mergeCell ref="A1:C1"/>
    <mergeCell ref="A2:C2"/>
    <mergeCell ref="A3:A4"/>
    <mergeCell ref="B3:C4"/>
  </mergeCells>
  <pageMargins left="1.08" right="0.23622047244094499" top="0.83" bottom="0.27559055118110198" header="0.31496062992126" footer="0.31496062992126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D66"/>
  <sheetViews>
    <sheetView view="pageBreakPreview" topLeftCell="A43" zoomScale="110" zoomScaleNormal="100" zoomScaleSheetLayoutView="110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177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12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9" t="s">
        <v>723</v>
      </c>
      <c r="B4" s="379"/>
      <c r="C4" s="379"/>
      <c r="D4" s="379"/>
      <c r="E4" s="379"/>
      <c r="F4" s="11"/>
      <c r="G4" s="11"/>
      <c r="H4" s="11"/>
      <c r="I4" s="375" t="s">
        <v>3</v>
      </c>
      <c r="J4" s="375"/>
      <c r="K4" s="10">
        <f>AB4</f>
        <v>4</v>
      </c>
      <c r="L4" s="375" t="s">
        <v>35</v>
      </c>
      <c r="M4" s="375"/>
      <c r="N4" s="10">
        <f>AC4</f>
        <v>14</v>
      </c>
      <c r="O4" s="92" t="s">
        <v>2</v>
      </c>
      <c r="P4" s="3">
        <v>0</v>
      </c>
      <c r="Q4" s="3">
        <v>2</v>
      </c>
      <c r="R4" s="3">
        <v>1</v>
      </c>
      <c r="S4" s="3">
        <v>1</v>
      </c>
      <c r="T4" s="3">
        <v>4</v>
      </c>
      <c r="U4" s="3">
        <v>3</v>
      </c>
      <c r="V4" s="3">
        <v>3</v>
      </c>
      <c r="W4" s="3">
        <v>4</v>
      </c>
      <c r="X4" s="3">
        <f>P4+T4</f>
        <v>4</v>
      </c>
      <c r="Y4" s="3">
        <f>Q4+U4</f>
        <v>5</v>
      </c>
      <c r="Z4" s="3">
        <f>R4+V4</f>
        <v>4</v>
      </c>
      <c r="AA4" s="3">
        <f>S4+W4</f>
        <v>5</v>
      </c>
      <c r="AB4" s="16">
        <f>P4+Q4+R4+S4</f>
        <v>4</v>
      </c>
      <c r="AC4" s="16">
        <f>T4+U4+V4+W4</f>
        <v>14</v>
      </c>
      <c r="AD4" s="16">
        <f>X4+Y4+Z4+AA4</f>
        <v>18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X5" s="86">
        <f>COUNTIF(E6:O40,"เหลือง")</f>
        <v>4</v>
      </c>
      <c r="Y5" s="86">
        <f>COUNTIF(E6:O40,"เขียว")</f>
        <v>5</v>
      </c>
      <c r="Z5" s="86">
        <f>COUNTIF(E6:O40,"ชมพู")</f>
        <v>4</v>
      </c>
      <c r="AA5" s="86">
        <f>COUNTIF(E6:O40,"ฟ้า")</f>
        <v>5</v>
      </c>
    </row>
    <row r="6" spans="1:30" s="78" customFormat="1" ht="20.100000000000001" customHeight="1" x14ac:dyDescent="0.55000000000000004">
      <c r="A6" s="71">
        <v>1</v>
      </c>
      <c r="B6" s="71">
        <v>6381</v>
      </c>
      <c r="C6" s="72" t="s">
        <v>478</v>
      </c>
      <c r="D6" s="96" t="s">
        <v>173</v>
      </c>
      <c r="E6" s="98" t="s">
        <v>44</v>
      </c>
      <c r="F6" s="88"/>
      <c r="G6" s="98"/>
      <c r="H6" s="74"/>
      <c r="I6" s="72"/>
      <c r="J6" s="72"/>
      <c r="K6" s="72"/>
      <c r="L6" s="72"/>
      <c r="M6" s="72"/>
      <c r="N6" s="72"/>
      <c r="O6" s="72"/>
      <c r="P6" s="77" t="s">
        <v>45</v>
      </c>
      <c r="Q6" s="77">
        <f>COUNTIF(E6:E40,"เหลือง")</f>
        <v>4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6408</v>
      </c>
      <c r="C7" s="72" t="s">
        <v>473</v>
      </c>
      <c r="D7" s="105" t="s">
        <v>173</v>
      </c>
      <c r="E7" s="104" t="s">
        <v>43</v>
      </c>
      <c r="F7" s="88"/>
      <c r="G7" s="104"/>
      <c r="H7" s="74"/>
      <c r="I7" s="72"/>
      <c r="J7" s="72"/>
      <c r="K7" s="72"/>
      <c r="L7" s="72"/>
      <c r="M7" s="72"/>
      <c r="N7" s="72"/>
      <c r="O7" s="72"/>
      <c r="P7" s="77" t="s">
        <v>43</v>
      </c>
      <c r="Q7" s="77">
        <f>COUNTIF(E6:E40,"เขียว")</f>
        <v>5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6413</v>
      </c>
      <c r="C8" s="72" t="s">
        <v>479</v>
      </c>
      <c r="D8" s="96" t="s">
        <v>173</v>
      </c>
      <c r="E8" s="98" t="s">
        <v>42</v>
      </c>
      <c r="F8" s="88"/>
      <c r="G8" s="98"/>
      <c r="H8" s="74"/>
      <c r="I8" s="72"/>
      <c r="J8" s="72"/>
      <c r="K8" s="72"/>
      <c r="L8" s="72"/>
      <c r="M8" s="72"/>
      <c r="N8" s="72"/>
      <c r="O8" s="72"/>
      <c r="P8" s="77" t="s">
        <v>44</v>
      </c>
      <c r="Q8" s="77">
        <f>COUNTIF(E6:E40,"ชมพู")</f>
        <v>4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71">
        <v>6415</v>
      </c>
      <c r="C9" s="72" t="s">
        <v>480</v>
      </c>
      <c r="D9" s="96" t="s">
        <v>173</v>
      </c>
      <c r="E9" s="98" t="s">
        <v>45</v>
      </c>
      <c r="F9" s="88"/>
      <c r="G9" s="98"/>
      <c r="H9" s="74"/>
      <c r="I9" s="72"/>
      <c r="J9" s="72"/>
      <c r="K9" s="72"/>
      <c r="L9" s="72"/>
      <c r="M9" s="72"/>
      <c r="N9" s="72"/>
      <c r="O9" s="72"/>
      <c r="P9" s="77" t="s">
        <v>42</v>
      </c>
      <c r="Q9" s="77">
        <f>COUNTIF(E6:E40,"ฟ้า")</f>
        <v>5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71">
        <v>6416</v>
      </c>
      <c r="C10" s="72" t="s">
        <v>481</v>
      </c>
      <c r="D10" s="96" t="s">
        <v>173</v>
      </c>
      <c r="E10" s="98" t="s">
        <v>43</v>
      </c>
      <c r="F10" s="88"/>
      <c r="G10" s="98"/>
      <c r="H10" s="74"/>
      <c r="I10" s="72"/>
      <c r="J10" s="72"/>
      <c r="K10" s="72"/>
      <c r="L10" s="72"/>
      <c r="M10" s="72"/>
      <c r="N10" s="72"/>
      <c r="O10" s="72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71">
        <v>6417</v>
      </c>
      <c r="C11" s="72" t="s">
        <v>482</v>
      </c>
      <c r="D11" s="96" t="s">
        <v>173</v>
      </c>
      <c r="E11" s="98" t="s">
        <v>45</v>
      </c>
      <c r="F11" s="88"/>
      <c r="G11" s="98"/>
      <c r="H11" s="74"/>
      <c r="I11" s="72"/>
      <c r="J11" s="72"/>
      <c r="K11" s="72"/>
      <c r="L11" s="72"/>
      <c r="M11" s="72"/>
      <c r="N11" s="72"/>
      <c r="O11" s="72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71">
        <v>6420</v>
      </c>
      <c r="C12" s="72" t="s">
        <v>483</v>
      </c>
      <c r="D12" s="96" t="s">
        <v>173</v>
      </c>
      <c r="E12" s="98" t="s">
        <v>42</v>
      </c>
      <c r="F12" s="88"/>
      <c r="G12" s="98"/>
      <c r="H12" s="74"/>
      <c r="I12" s="72"/>
      <c r="J12" s="72"/>
      <c r="K12" s="72"/>
      <c r="L12" s="72"/>
      <c r="M12" s="72"/>
      <c r="N12" s="72"/>
      <c r="O12" s="72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6421</v>
      </c>
      <c r="C13" s="72" t="s">
        <v>484</v>
      </c>
      <c r="D13" s="96" t="s">
        <v>173</v>
      </c>
      <c r="E13" s="98" t="s">
        <v>43</v>
      </c>
      <c r="F13" s="88"/>
      <c r="G13" s="98"/>
      <c r="H13" s="74"/>
      <c r="I13" s="72"/>
      <c r="J13" s="72"/>
      <c r="K13" s="72"/>
      <c r="L13" s="72"/>
      <c r="M13" s="72"/>
      <c r="N13" s="72"/>
      <c r="O13" s="72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6432</v>
      </c>
      <c r="C14" s="72" t="s">
        <v>485</v>
      </c>
      <c r="D14" s="96" t="s">
        <v>173</v>
      </c>
      <c r="E14" s="98" t="s">
        <v>44</v>
      </c>
      <c r="F14" s="88"/>
      <c r="G14" s="98"/>
      <c r="H14" s="74"/>
      <c r="I14" s="72"/>
      <c r="J14" s="72"/>
      <c r="K14" s="72"/>
      <c r="L14" s="72"/>
      <c r="M14" s="72"/>
      <c r="N14" s="72"/>
      <c r="O14" s="72"/>
      <c r="P14" s="77"/>
      <c r="Q14" s="77"/>
      <c r="R14" s="229"/>
      <c r="S14" s="77"/>
      <c r="T14" s="77"/>
      <c r="U14" s="77"/>
      <c r="V14" s="77"/>
      <c r="W14" s="77"/>
      <c r="X14" s="77"/>
      <c r="Y14" s="86"/>
      <c r="Z14" s="86"/>
      <c r="AA14" s="86"/>
    </row>
    <row r="15" spans="1:30" s="78" customFormat="1" ht="20.100000000000001" customHeight="1" x14ac:dyDescent="0.55000000000000004">
      <c r="A15" s="71">
        <v>10</v>
      </c>
      <c r="B15" s="71">
        <v>6433</v>
      </c>
      <c r="C15" s="72" t="s">
        <v>486</v>
      </c>
      <c r="D15" s="96" t="s">
        <v>173</v>
      </c>
      <c r="E15" s="98" t="s">
        <v>45</v>
      </c>
      <c r="F15" s="88"/>
      <c r="G15" s="98"/>
      <c r="H15" s="74"/>
      <c r="I15" s="72"/>
      <c r="J15" s="72"/>
      <c r="K15" s="72"/>
      <c r="L15" s="72"/>
      <c r="M15" s="72"/>
      <c r="N15" s="72"/>
      <c r="O15" s="72"/>
      <c r="P15" s="77"/>
      <c r="Q15" s="77"/>
      <c r="R15" s="77"/>
      <c r="S15" s="77"/>
      <c r="T15" s="77"/>
      <c r="U15" s="77"/>
      <c r="V15" s="77"/>
      <c r="W15" s="77"/>
      <c r="X15" s="77"/>
      <c r="Y15" s="86"/>
      <c r="Z15" s="86"/>
      <c r="AA15" s="86"/>
    </row>
    <row r="16" spans="1:30" s="78" customFormat="1" ht="20.100000000000001" customHeight="1" x14ac:dyDescent="0.55000000000000004">
      <c r="A16" s="71">
        <v>11</v>
      </c>
      <c r="B16" s="71">
        <v>6459</v>
      </c>
      <c r="C16" s="72" t="s">
        <v>487</v>
      </c>
      <c r="D16" s="96" t="s">
        <v>173</v>
      </c>
      <c r="E16" s="98" t="s">
        <v>44</v>
      </c>
      <c r="F16" s="88"/>
      <c r="G16" s="98"/>
      <c r="H16" s="74"/>
      <c r="I16" s="72"/>
      <c r="J16" s="72"/>
      <c r="K16" s="72"/>
      <c r="L16" s="72"/>
      <c r="M16" s="72"/>
      <c r="N16" s="72"/>
      <c r="O16" s="72"/>
      <c r="P16" s="77"/>
      <c r="Q16" s="77"/>
      <c r="R16" s="77"/>
      <c r="S16" s="77"/>
      <c r="T16" s="77"/>
      <c r="U16" s="77"/>
      <c r="V16" s="77"/>
      <c r="W16" s="77"/>
      <c r="X16" s="77"/>
      <c r="Y16" s="86"/>
      <c r="Z16" s="86"/>
      <c r="AA16" s="86"/>
    </row>
    <row r="17" spans="1:30" s="78" customFormat="1" ht="20.100000000000001" customHeight="1" x14ac:dyDescent="0.55000000000000004">
      <c r="A17" s="71">
        <v>12</v>
      </c>
      <c r="B17" s="71">
        <v>6491</v>
      </c>
      <c r="C17" s="72" t="s">
        <v>488</v>
      </c>
      <c r="D17" s="96" t="s">
        <v>173</v>
      </c>
      <c r="E17" s="98" t="s">
        <v>43</v>
      </c>
      <c r="F17" s="95"/>
      <c r="G17" s="98"/>
      <c r="H17" s="72"/>
      <c r="I17" s="72"/>
      <c r="J17" s="72"/>
      <c r="K17" s="72"/>
      <c r="L17" s="72"/>
      <c r="M17" s="72"/>
      <c r="N17" s="72"/>
      <c r="O17" s="72"/>
      <c r="P17" s="77"/>
      <c r="Q17" s="77"/>
      <c r="R17" s="77"/>
      <c r="S17" s="77"/>
      <c r="T17" s="77"/>
      <c r="U17" s="77"/>
      <c r="V17" s="77"/>
      <c r="W17" s="77"/>
      <c r="X17" s="77"/>
      <c r="Y17" s="86"/>
      <c r="Z17" s="86"/>
      <c r="AA17" s="86"/>
    </row>
    <row r="18" spans="1:30" s="78" customFormat="1" ht="20.100000000000001" customHeight="1" x14ac:dyDescent="0.55000000000000004">
      <c r="A18" s="71">
        <v>13</v>
      </c>
      <c r="B18" s="71">
        <v>6602</v>
      </c>
      <c r="C18" s="72" t="s">
        <v>471</v>
      </c>
      <c r="D18" s="103" t="s">
        <v>173</v>
      </c>
      <c r="E18" s="98" t="s">
        <v>44</v>
      </c>
      <c r="F18" s="95"/>
      <c r="G18" s="98"/>
      <c r="H18" s="72"/>
      <c r="I18" s="72"/>
      <c r="J18" s="72"/>
      <c r="K18" s="72"/>
      <c r="L18" s="72"/>
      <c r="M18" s="72"/>
      <c r="N18" s="72"/>
      <c r="O18" s="72"/>
      <c r="P18" s="77"/>
      <c r="Q18" s="77"/>
      <c r="R18" s="77"/>
      <c r="S18" s="77"/>
      <c r="T18" s="77"/>
      <c r="U18" s="77"/>
      <c r="V18" s="77"/>
      <c r="W18" s="77"/>
      <c r="X18" s="77"/>
      <c r="Y18" s="86"/>
      <c r="Z18" s="86"/>
      <c r="AA18" s="86"/>
    </row>
    <row r="19" spans="1:30" s="78" customFormat="1" ht="20.100000000000001" customHeight="1" x14ac:dyDescent="0.55000000000000004">
      <c r="A19" s="71">
        <v>14</v>
      </c>
      <c r="B19" s="71">
        <v>6785</v>
      </c>
      <c r="C19" s="72" t="s">
        <v>490</v>
      </c>
      <c r="D19" s="96" t="s">
        <v>173</v>
      </c>
      <c r="E19" s="98" t="s">
        <v>42</v>
      </c>
      <c r="F19" s="95"/>
      <c r="G19" s="104"/>
      <c r="H19" s="72"/>
      <c r="I19" s="72"/>
      <c r="J19" s="72"/>
      <c r="K19" s="72"/>
      <c r="L19" s="72"/>
      <c r="M19" s="72"/>
      <c r="N19" s="72"/>
      <c r="O19" s="72"/>
      <c r="P19" s="77"/>
      <c r="Q19" s="77"/>
      <c r="R19" s="77"/>
      <c r="S19" s="77"/>
      <c r="T19" s="77"/>
      <c r="U19" s="77"/>
      <c r="V19" s="77"/>
      <c r="W19" s="77"/>
      <c r="X19" s="77"/>
      <c r="Y19" s="86"/>
      <c r="Z19" s="86"/>
      <c r="AA19" s="86"/>
    </row>
    <row r="20" spans="1:30" s="78" customFormat="1" ht="20.100000000000001" customHeight="1" x14ac:dyDescent="0.55000000000000004">
      <c r="A20" s="71">
        <v>15</v>
      </c>
      <c r="B20" s="71">
        <v>6787</v>
      </c>
      <c r="C20" s="72" t="s">
        <v>491</v>
      </c>
      <c r="D20" s="96" t="s">
        <v>173</v>
      </c>
      <c r="E20" s="98" t="s">
        <v>45</v>
      </c>
      <c r="F20" s="98"/>
      <c r="G20" s="73"/>
      <c r="H20" s="74"/>
      <c r="I20" s="72"/>
      <c r="J20" s="72"/>
      <c r="K20" s="72"/>
      <c r="L20" s="72"/>
      <c r="M20" s="72"/>
      <c r="N20" s="72"/>
      <c r="O20" s="72"/>
      <c r="P20" s="77"/>
      <c r="Q20" s="77"/>
      <c r="R20" s="77"/>
      <c r="S20" s="77"/>
      <c r="T20" s="77"/>
      <c r="U20" s="77"/>
      <c r="V20" s="77"/>
      <c r="W20" s="77"/>
      <c r="X20" s="77"/>
      <c r="Y20" s="86"/>
      <c r="Z20" s="86"/>
      <c r="AA20" s="86"/>
    </row>
    <row r="21" spans="1:30" s="78" customFormat="1" ht="20.100000000000001" customHeight="1" x14ac:dyDescent="0.55000000000000004">
      <c r="A21" s="71">
        <v>16</v>
      </c>
      <c r="B21" s="71">
        <v>6788</v>
      </c>
      <c r="C21" s="72" t="s">
        <v>492</v>
      </c>
      <c r="D21" s="96" t="s">
        <v>173</v>
      </c>
      <c r="E21" s="98" t="s">
        <v>42</v>
      </c>
      <c r="F21" s="98"/>
      <c r="G21" s="73"/>
      <c r="H21" s="74"/>
      <c r="I21" s="72"/>
      <c r="J21" s="72"/>
      <c r="K21" s="72"/>
      <c r="L21" s="72"/>
      <c r="M21" s="72"/>
      <c r="N21" s="72"/>
      <c r="O21" s="72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>
        <v>6907</v>
      </c>
      <c r="C22" s="72" t="s">
        <v>644</v>
      </c>
      <c r="D22" s="103" t="s">
        <v>173</v>
      </c>
      <c r="E22" s="98" t="s">
        <v>42</v>
      </c>
      <c r="F22" s="98"/>
      <c r="G22" s="73"/>
      <c r="H22" s="72"/>
      <c r="I22" s="72"/>
      <c r="J22" s="72"/>
      <c r="K22" s="72"/>
      <c r="L22" s="72"/>
      <c r="M22" s="72"/>
      <c r="N22" s="72"/>
      <c r="O22" s="72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>
        <v>7058</v>
      </c>
      <c r="C23" s="72" t="s">
        <v>901</v>
      </c>
      <c r="D23" s="158" t="s">
        <v>173</v>
      </c>
      <c r="E23" s="98" t="s">
        <v>43</v>
      </c>
      <c r="F23" s="150"/>
      <c r="G23" s="157"/>
      <c r="H23" s="72"/>
      <c r="I23" s="72"/>
      <c r="J23" s="72"/>
      <c r="K23" s="72"/>
      <c r="L23" s="72"/>
      <c r="M23" s="72"/>
      <c r="N23" s="72"/>
      <c r="O23" s="72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71"/>
      <c r="C24" s="72"/>
      <c r="D24" s="96"/>
      <c r="E24" s="98"/>
      <c r="F24" s="150"/>
      <c r="G24" s="73"/>
      <c r="H24" s="76"/>
      <c r="I24" s="76"/>
      <c r="J24" s="76"/>
      <c r="K24" s="76"/>
      <c r="L24" s="76"/>
      <c r="M24" s="76"/>
      <c r="N24" s="76"/>
      <c r="O24" s="76"/>
      <c r="P24" s="14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71"/>
      <c r="C25" s="72"/>
      <c r="D25" s="96"/>
      <c r="E25" s="98"/>
      <c r="F25" s="98"/>
      <c r="G25" s="73"/>
      <c r="H25" s="74"/>
      <c r="I25" s="72"/>
      <c r="J25" s="72"/>
      <c r="K25" s="72"/>
      <c r="L25" s="72"/>
      <c r="M25" s="72"/>
      <c r="N25" s="72"/>
      <c r="O25" s="72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71"/>
      <c r="C26" s="72"/>
      <c r="D26" s="96"/>
      <c r="E26" s="98"/>
      <c r="F26" s="98"/>
      <c r="G26" s="73"/>
      <c r="H26" s="74"/>
      <c r="I26" s="72"/>
      <c r="J26" s="72"/>
      <c r="K26" s="72"/>
      <c r="L26" s="72"/>
      <c r="M26" s="72"/>
      <c r="N26" s="72"/>
      <c r="O26" s="72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71"/>
      <c r="C27" s="72"/>
      <c r="D27" s="96"/>
      <c r="E27" s="98"/>
      <c r="F27" s="98"/>
      <c r="G27" s="76"/>
      <c r="H27" s="72"/>
      <c r="I27" s="72"/>
      <c r="J27" s="72"/>
      <c r="K27" s="72"/>
      <c r="L27" s="72"/>
      <c r="M27" s="72"/>
      <c r="N27" s="72"/>
      <c r="O27" s="72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71"/>
      <c r="C28" s="72"/>
      <c r="D28" s="96"/>
      <c r="E28" s="98"/>
      <c r="F28" s="95"/>
      <c r="G28" s="76"/>
      <c r="H28" s="72"/>
      <c r="I28" s="72"/>
      <c r="J28" s="72"/>
      <c r="K28" s="72"/>
      <c r="L28" s="72"/>
      <c r="M28" s="72"/>
      <c r="N28" s="72"/>
      <c r="O28" s="72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71"/>
      <c r="C29" s="72"/>
      <c r="D29" s="96"/>
      <c r="E29" s="98"/>
      <c r="F29" s="95"/>
      <c r="G29" s="76"/>
      <c r="H29" s="72"/>
      <c r="I29" s="72"/>
      <c r="J29" s="72"/>
      <c r="K29" s="72"/>
      <c r="L29" s="72"/>
      <c r="M29" s="72"/>
      <c r="N29" s="72"/>
      <c r="O29" s="72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71"/>
      <c r="C30" s="72"/>
      <c r="D30" s="96"/>
      <c r="E30" s="98"/>
      <c r="F30" s="88"/>
      <c r="G30" s="73"/>
      <c r="H30" s="74"/>
      <c r="I30" s="72"/>
      <c r="J30" s="72"/>
      <c r="K30" s="72"/>
      <c r="L30" s="72"/>
      <c r="M30" s="72"/>
      <c r="N30" s="72"/>
      <c r="O30" s="72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71"/>
      <c r="C31" s="72"/>
      <c r="D31" s="96"/>
      <c r="E31" s="98"/>
      <c r="F31" s="95"/>
      <c r="G31" s="76"/>
      <c r="H31" s="72"/>
      <c r="I31" s="72"/>
      <c r="J31" s="72"/>
      <c r="K31" s="72"/>
      <c r="L31" s="72"/>
      <c r="M31" s="72"/>
      <c r="N31" s="72"/>
      <c r="O31" s="72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71"/>
      <c r="C32" s="72"/>
      <c r="D32" s="96"/>
      <c r="E32" s="98"/>
      <c r="F32" s="95"/>
      <c r="G32" s="76"/>
      <c r="H32" s="72"/>
      <c r="I32" s="72"/>
      <c r="J32" s="72"/>
      <c r="K32" s="72"/>
      <c r="L32" s="72"/>
      <c r="M32" s="72"/>
      <c r="N32" s="72"/>
      <c r="O32" s="72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>
        <v>28</v>
      </c>
      <c r="B33" s="71"/>
      <c r="C33" s="72"/>
      <c r="D33" s="96"/>
      <c r="E33" s="98"/>
      <c r="F33" s="89"/>
      <c r="G33" s="72"/>
      <c r="H33" s="72"/>
      <c r="I33" s="72"/>
      <c r="J33" s="72"/>
      <c r="K33" s="72"/>
      <c r="L33" s="72"/>
      <c r="M33" s="72"/>
      <c r="N33" s="72"/>
      <c r="O33" s="72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>
        <v>29</v>
      </c>
      <c r="B34" s="71"/>
      <c r="C34" s="72"/>
      <c r="D34" s="96"/>
      <c r="E34" s="98"/>
      <c r="F34" s="95"/>
      <c r="G34" s="76"/>
      <c r="H34" s="72"/>
      <c r="I34" s="72"/>
      <c r="J34" s="72"/>
      <c r="K34" s="72"/>
      <c r="L34" s="72"/>
      <c r="M34" s="72"/>
      <c r="N34" s="72"/>
      <c r="O34" s="72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>
        <v>30</v>
      </c>
      <c r="B35" s="71"/>
      <c r="C35" s="72"/>
      <c r="D35" s="96"/>
      <c r="E35" s="98"/>
      <c r="F35" s="95"/>
      <c r="G35" s="76"/>
      <c r="H35" s="72"/>
      <c r="I35" s="72"/>
      <c r="J35" s="72"/>
      <c r="K35" s="72"/>
      <c r="L35" s="72"/>
      <c r="M35" s="72"/>
      <c r="N35" s="72"/>
      <c r="O35" s="72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1">
        <v>31</v>
      </c>
      <c r="B36" s="71"/>
      <c r="C36" s="72"/>
      <c r="D36" s="96"/>
      <c r="E36" s="98"/>
      <c r="F36" s="89"/>
      <c r="G36" s="72"/>
      <c r="H36" s="72"/>
      <c r="I36" s="72"/>
      <c r="J36" s="72"/>
      <c r="K36" s="72"/>
      <c r="L36" s="72"/>
      <c r="M36" s="72"/>
      <c r="N36" s="72"/>
      <c r="O36" s="72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1">
        <v>32</v>
      </c>
      <c r="B37" s="71"/>
      <c r="C37" s="72"/>
      <c r="D37" s="96"/>
      <c r="E37" s="98"/>
      <c r="F37" s="89"/>
      <c r="G37" s="72"/>
      <c r="H37" s="72"/>
      <c r="I37" s="72"/>
      <c r="J37" s="72"/>
      <c r="K37" s="72"/>
      <c r="L37" s="72"/>
      <c r="M37" s="72"/>
      <c r="N37" s="72"/>
      <c r="O37" s="72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1">
        <v>33</v>
      </c>
      <c r="B38" s="71"/>
      <c r="C38" s="72"/>
      <c r="D38" s="96"/>
      <c r="E38" s="98"/>
      <c r="F38" s="95"/>
      <c r="G38" s="76"/>
      <c r="H38" s="72"/>
      <c r="I38" s="72"/>
      <c r="J38" s="72"/>
      <c r="K38" s="72"/>
      <c r="L38" s="72"/>
      <c r="M38" s="72"/>
      <c r="N38" s="72"/>
      <c r="O38" s="72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1">
        <v>34</v>
      </c>
      <c r="B39" s="71"/>
      <c r="C39" s="72"/>
      <c r="D39" s="96"/>
      <c r="E39" s="98"/>
      <c r="F39" s="95"/>
      <c r="G39" s="76"/>
      <c r="H39" s="72"/>
      <c r="I39" s="72"/>
      <c r="J39" s="72"/>
      <c r="K39" s="72"/>
      <c r="L39" s="72"/>
      <c r="M39" s="72"/>
      <c r="N39" s="72"/>
      <c r="O39" s="72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20.100000000000001" customHeight="1" x14ac:dyDescent="0.55000000000000004">
      <c r="A40" s="71">
        <v>35</v>
      </c>
      <c r="B40" s="71"/>
      <c r="C40" s="72"/>
      <c r="D40" s="96"/>
      <c r="E40" s="98"/>
      <c r="F40" s="89"/>
      <c r="G40" s="72"/>
      <c r="H40" s="72"/>
      <c r="I40" s="72"/>
      <c r="J40" s="72"/>
      <c r="K40" s="72"/>
      <c r="L40" s="72"/>
      <c r="M40" s="72"/>
      <c r="N40" s="72"/>
      <c r="O40" s="72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7" spans="1:30" ht="17.850000000000001" customHeight="1" x14ac:dyDescent="0.55000000000000004">
      <c r="B47" s="69" t="s">
        <v>933</v>
      </c>
    </row>
    <row r="48" spans="1:30" ht="17.850000000000001" customHeight="1" x14ac:dyDescent="0.55000000000000004">
      <c r="B48" s="85">
        <v>6921</v>
      </c>
      <c r="C48" s="84" t="s">
        <v>671</v>
      </c>
      <c r="D48" s="155" t="s">
        <v>173</v>
      </c>
      <c r="E48" s="150" t="s">
        <v>45</v>
      </c>
    </row>
    <row r="49" spans="1:30" ht="17.850000000000001" customHeight="1" x14ac:dyDescent="0.55000000000000004">
      <c r="D49" s="102"/>
      <c r="E49" s="102"/>
    </row>
    <row r="50" spans="1:30" ht="17.850000000000001" customHeight="1" x14ac:dyDescent="0.55000000000000004">
      <c r="D50" s="102"/>
      <c r="E50" s="102"/>
    </row>
    <row r="51" spans="1:30" ht="17.850000000000001" customHeight="1" x14ac:dyDescent="0.55000000000000004">
      <c r="D51" s="102"/>
      <c r="E51" s="102"/>
    </row>
    <row r="52" spans="1:30" ht="17.850000000000001" customHeight="1" x14ac:dyDescent="0.55000000000000004">
      <c r="D52" s="102"/>
      <c r="E52" s="102"/>
    </row>
    <row r="59" spans="1:30" s="78" customFormat="1" ht="20.100000000000001" customHeight="1" x14ac:dyDescent="0.55000000000000004">
      <c r="A59" s="77"/>
      <c r="B59" s="71">
        <v>6791</v>
      </c>
      <c r="C59" s="72" t="s">
        <v>472</v>
      </c>
      <c r="D59" s="103" t="s">
        <v>173</v>
      </c>
      <c r="E59" s="98" t="s">
        <v>45</v>
      </c>
      <c r="F59" s="60" t="s">
        <v>629</v>
      </c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86"/>
      <c r="AC59" s="86"/>
      <c r="AD59" s="86"/>
    </row>
    <row r="60" spans="1:30" s="78" customFormat="1" ht="20.100000000000001" customHeight="1" x14ac:dyDescent="0.55000000000000004">
      <c r="A60" s="77"/>
      <c r="B60" s="71">
        <v>6343</v>
      </c>
      <c r="C60" s="72" t="s">
        <v>336</v>
      </c>
      <c r="D60" s="96" t="s">
        <v>173</v>
      </c>
      <c r="E60" s="98" t="s">
        <v>43</v>
      </c>
      <c r="F60" s="60" t="s">
        <v>630</v>
      </c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86"/>
      <c r="AC60" s="86"/>
      <c r="AD60" s="86"/>
    </row>
    <row r="61" spans="1:30" s="78" customFormat="1" ht="20.100000000000001" customHeight="1" x14ac:dyDescent="0.55000000000000004">
      <c r="A61" s="77"/>
      <c r="B61" s="71">
        <v>6597</v>
      </c>
      <c r="C61" s="72" t="s">
        <v>489</v>
      </c>
      <c r="D61" s="96" t="s">
        <v>173</v>
      </c>
      <c r="E61" s="98" t="s">
        <v>42</v>
      </c>
      <c r="F61" s="60" t="s">
        <v>631</v>
      </c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86"/>
      <c r="AC61" s="86"/>
      <c r="AD61" s="86"/>
    </row>
    <row r="62" spans="1:30" s="78" customFormat="1" ht="20.100000000000001" customHeight="1" x14ac:dyDescent="0.55000000000000004">
      <c r="A62" s="77"/>
      <c r="B62" s="71">
        <v>6913</v>
      </c>
      <c r="C62" s="72" t="s">
        <v>661</v>
      </c>
      <c r="D62" s="103" t="s">
        <v>173</v>
      </c>
      <c r="E62" s="98" t="s">
        <v>42</v>
      </c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86"/>
      <c r="AC62" s="86"/>
      <c r="AD62" s="86"/>
    </row>
    <row r="63" spans="1:30" s="78" customFormat="1" ht="20.100000000000001" customHeight="1" x14ac:dyDescent="0.55000000000000004">
      <c r="A63" s="77"/>
      <c r="B63" s="85">
        <v>6912</v>
      </c>
      <c r="C63" s="84" t="s">
        <v>660</v>
      </c>
      <c r="D63" s="155" t="s">
        <v>173</v>
      </c>
      <c r="E63" s="150" t="s">
        <v>43</v>
      </c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86"/>
      <c r="AC63" s="86"/>
      <c r="AD63" s="86"/>
    </row>
    <row r="64" spans="1:30" s="78" customFormat="1" ht="17.850000000000001" customHeight="1" x14ac:dyDescent="0.55000000000000004">
      <c r="A64" s="77"/>
      <c r="B64" s="71">
        <v>6790</v>
      </c>
      <c r="C64" s="72" t="s">
        <v>493</v>
      </c>
      <c r="D64" s="103" t="s">
        <v>173</v>
      </c>
      <c r="E64" s="98" t="s">
        <v>44</v>
      </c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86"/>
      <c r="AC64" s="86"/>
      <c r="AD64" s="86"/>
    </row>
    <row r="65" spans="1:30" s="78" customFormat="1" ht="17.850000000000001" customHeight="1" x14ac:dyDescent="0.55000000000000004">
      <c r="A65" s="77"/>
      <c r="B65" s="71">
        <v>6738</v>
      </c>
      <c r="C65" s="72" t="s">
        <v>413</v>
      </c>
      <c r="D65" s="103" t="s">
        <v>173</v>
      </c>
      <c r="E65" s="104" t="s">
        <v>43</v>
      </c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86"/>
      <c r="AC65" s="86"/>
      <c r="AD65" s="86"/>
    </row>
    <row r="66" spans="1:30" ht="17.850000000000001" customHeight="1" x14ac:dyDescent="0.55000000000000004">
      <c r="B66" s="71">
        <v>6922</v>
      </c>
      <c r="C66" s="72" t="s">
        <v>672</v>
      </c>
      <c r="D66" s="103" t="s">
        <v>173</v>
      </c>
      <c r="E66" s="98" t="s">
        <v>42</v>
      </c>
    </row>
  </sheetData>
  <sortState xmlns:xlrd2="http://schemas.microsoft.com/office/spreadsheetml/2017/richdata2" ref="B6:E27">
    <sortCondition ref="B6:B27"/>
  </sortState>
  <mergeCells count="9">
    <mergeCell ref="X3:AA3"/>
    <mergeCell ref="A4:E4"/>
    <mergeCell ref="I4:J4"/>
    <mergeCell ref="L4:M4"/>
    <mergeCell ref="A1:O1"/>
    <mergeCell ref="A2:O2"/>
    <mergeCell ref="A3:O3"/>
    <mergeCell ref="P3:S3"/>
    <mergeCell ref="T3:W3"/>
  </mergeCells>
  <phoneticPr fontId="28" type="noConversion"/>
  <pageMargins left="0.44" right="0.2" top="0.28999999999999998" bottom="0.12" header="0.3" footer="0"/>
  <pageSetup paperSize="9" scale="9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D65"/>
  <sheetViews>
    <sheetView view="pageBreakPreview" topLeftCell="A14" zoomScale="84" zoomScaleNormal="100" zoomScaleSheetLayoutView="84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683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12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7" t="s">
        <v>677</v>
      </c>
      <c r="B4" s="377"/>
      <c r="C4" s="377"/>
      <c r="D4" s="377"/>
      <c r="E4" s="377"/>
      <c r="F4" s="377"/>
      <c r="G4" s="377"/>
      <c r="H4" s="11"/>
      <c r="I4" s="375" t="s">
        <v>3</v>
      </c>
      <c r="J4" s="375"/>
      <c r="K4" s="10">
        <f>AB4</f>
        <v>14</v>
      </c>
      <c r="L4" s="375" t="s">
        <v>35</v>
      </c>
      <c r="M4" s="375"/>
      <c r="N4" s="10">
        <f>AC4</f>
        <v>9</v>
      </c>
      <c r="O4" s="92" t="s">
        <v>2</v>
      </c>
      <c r="P4" s="3">
        <v>4</v>
      </c>
      <c r="Q4" s="3">
        <v>4</v>
      </c>
      <c r="R4" s="3">
        <v>1</v>
      </c>
      <c r="S4" s="3">
        <v>5</v>
      </c>
      <c r="T4" s="3">
        <v>2</v>
      </c>
      <c r="U4" s="3">
        <v>3</v>
      </c>
      <c r="V4" s="3">
        <v>3</v>
      </c>
      <c r="W4" s="3">
        <v>1</v>
      </c>
      <c r="X4" s="3">
        <f>P4+T4</f>
        <v>6</v>
      </c>
      <c r="Y4" s="3">
        <f>Q4+U4</f>
        <v>7</v>
      </c>
      <c r="Z4" s="3">
        <f>R4+V4</f>
        <v>4</v>
      </c>
      <c r="AA4" s="3">
        <f>S4+W4</f>
        <v>6</v>
      </c>
      <c r="AB4" s="16">
        <f>P4+Q4+R4+S4</f>
        <v>14</v>
      </c>
      <c r="AC4" s="16">
        <f>T4+U4+V4+W4</f>
        <v>9</v>
      </c>
      <c r="AD4" s="16">
        <f>X4+Y4+Z4+AA4</f>
        <v>23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X5" s="86">
        <f>COUNTIF(E6:O40,"เหลือง")</f>
        <v>6</v>
      </c>
      <c r="Y5" s="86">
        <f>COUNTIF(E6:O40,"เขียว")</f>
        <v>7</v>
      </c>
      <c r="Z5" s="86">
        <f>COUNTIF(E6:O40,"ชมพู")</f>
        <v>4</v>
      </c>
      <c r="AA5" s="86">
        <f>COUNTIF(E6:O40,"ฟ้า")</f>
        <v>6</v>
      </c>
    </row>
    <row r="6" spans="1:30" s="78" customFormat="1" ht="20.100000000000001" customHeight="1" x14ac:dyDescent="0.55000000000000004">
      <c r="A6" s="71">
        <v>1</v>
      </c>
      <c r="B6" s="71">
        <v>6293</v>
      </c>
      <c r="C6" s="72" t="s">
        <v>495</v>
      </c>
      <c r="D6" s="96" t="s">
        <v>496</v>
      </c>
      <c r="E6" s="98" t="s">
        <v>45</v>
      </c>
      <c r="F6" s="98"/>
      <c r="G6" s="73"/>
      <c r="H6" s="74"/>
      <c r="I6" s="72"/>
      <c r="J6" s="72"/>
      <c r="K6" s="72"/>
      <c r="L6" s="72"/>
      <c r="M6" s="72"/>
      <c r="N6" s="72"/>
      <c r="O6" s="72"/>
      <c r="P6" s="77" t="s">
        <v>45</v>
      </c>
      <c r="Q6" s="77">
        <f>COUNTIF(E6:E40,"เหลือง")</f>
        <v>6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6383</v>
      </c>
      <c r="C7" s="72" t="s">
        <v>497</v>
      </c>
      <c r="D7" s="96" t="s">
        <v>496</v>
      </c>
      <c r="E7" s="98" t="s">
        <v>43</v>
      </c>
      <c r="F7" s="98"/>
      <c r="G7" s="73"/>
      <c r="H7" s="74"/>
      <c r="I7" s="72"/>
      <c r="J7" s="72"/>
      <c r="K7" s="72"/>
      <c r="L7" s="72"/>
      <c r="M7" s="72"/>
      <c r="N7" s="72"/>
      <c r="O7" s="72"/>
      <c r="P7" s="77" t="s">
        <v>43</v>
      </c>
      <c r="Q7" s="77">
        <f>COUNTIF(E6:E40,"เขียว")</f>
        <v>7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6400</v>
      </c>
      <c r="C8" s="72" t="s">
        <v>498</v>
      </c>
      <c r="D8" s="96" t="s">
        <v>496</v>
      </c>
      <c r="E8" s="98" t="s">
        <v>45</v>
      </c>
      <c r="F8" s="98"/>
      <c r="G8" s="73"/>
      <c r="H8" s="74"/>
      <c r="I8" s="72"/>
      <c r="J8" s="72"/>
      <c r="K8" s="72"/>
      <c r="L8" s="72"/>
      <c r="M8" s="72"/>
      <c r="N8" s="72"/>
      <c r="O8" s="72"/>
      <c r="P8" s="77" t="s">
        <v>44</v>
      </c>
      <c r="Q8" s="77">
        <f>COUNTIF(E6:E40,"ชมพู")</f>
        <v>4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71">
        <v>6425</v>
      </c>
      <c r="C9" s="72" t="s">
        <v>499</v>
      </c>
      <c r="D9" s="96" t="s">
        <v>496</v>
      </c>
      <c r="E9" s="98" t="s">
        <v>42</v>
      </c>
      <c r="F9" s="98"/>
      <c r="G9" s="73"/>
      <c r="H9" s="74"/>
      <c r="I9" s="72"/>
      <c r="J9" s="72"/>
      <c r="K9" s="72"/>
      <c r="L9" s="72"/>
      <c r="M9" s="72"/>
      <c r="N9" s="72"/>
      <c r="O9" s="72"/>
      <c r="P9" s="77" t="s">
        <v>42</v>
      </c>
      <c r="Q9" s="77">
        <f>COUNTIF(E6:E40,"ฟ้า")</f>
        <v>6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71">
        <v>6426</v>
      </c>
      <c r="C10" s="72" t="s">
        <v>500</v>
      </c>
      <c r="D10" s="96" t="s">
        <v>496</v>
      </c>
      <c r="E10" s="98" t="s">
        <v>45</v>
      </c>
      <c r="F10" s="98"/>
      <c r="G10" s="73"/>
      <c r="H10" s="74"/>
      <c r="I10" s="72"/>
      <c r="J10" s="72"/>
      <c r="K10" s="72"/>
      <c r="L10" s="72"/>
      <c r="M10" s="72"/>
      <c r="N10" s="72"/>
      <c r="O10" s="72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71">
        <v>6430</v>
      </c>
      <c r="C11" s="75" t="s">
        <v>501</v>
      </c>
      <c r="D11" s="96" t="s">
        <v>496</v>
      </c>
      <c r="E11" s="98" t="s">
        <v>42</v>
      </c>
      <c r="F11" s="98"/>
      <c r="G11" s="73"/>
      <c r="H11" s="74"/>
      <c r="I11" s="72"/>
      <c r="J11" s="72"/>
      <c r="K11" s="72"/>
      <c r="L11" s="72"/>
      <c r="M11" s="72"/>
      <c r="N11" s="72"/>
      <c r="O11" s="72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71">
        <v>6431</v>
      </c>
      <c r="C12" s="72" t="s">
        <v>502</v>
      </c>
      <c r="D12" s="96" t="s">
        <v>496</v>
      </c>
      <c r="E12" s="98" t="s">
        <v>44</v>
      </c>
      <c r="F12" s="98"/>
      <c r="G12" s="73"/>
      <c r="H12" s="74"/>
      <c r="I12" s="72"/>
      <c r="J12" s="72"/>
      <c r="K12" s="72"/>
      <c r="L12" s="72"/>
      <c r="M12" s="72"/>
      <c r="N12" s="72"/>
      <c r="O12" s="72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6436</v>
      </c>
      <c r="C13" s="72" t="s">
        <v>503</v>
      </c>
      <c r="D13" s="96" t="s">
        <v>496</v>
      </c>
      <c r="E13" s="98" t="s">
        <v>43</v>
      </c>
      <c r="F13" s="98"/>
      <c r="G13" s="73"/>
      <c r="H13" s="74"/>
      <c r="I13" s="72"/>
      <c r="J13" s="72"/>
      <c r="K13" s="72"/>
      <c r="L13" s="72"/>
      <c r="M13" s="72"/>
      <c r="N13" s="72"/>
      <c r="O13" s="72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6441</v>
      </c>
      <c r="C14" s="72" t="s">
        <v>504</v>
      </c>
      <c r="D14" s="96" t="s">
        <v>496</v>
      </c>
      <c r="E14" s="98" t="s">
        <v>45</v>
      </c>
      <c r="F14" s="98"/>
      <c r="G14" s="73"/>
      <c r="H14" s="74"/>
      <c r="I14" s="72"/>
      <c r="J14" s="72"/>
      <c r="K14" s="72"/>
      <c r="L14" s="72"/>
      <c r="M14" s="72"/>
      <c r="N14" s="72"/>
      <c r="O14" s="72"/>
      <c r="P14" s="77"/>
      <c r="Q14" s="77"/>
      <c r="R14" s="229"/>
      <c r="S14" s="77"/>
      <c r="T14" s="77"/>
      <c r="U14" s="77"/>
      <c r="V14" s="77"/>
      <c r="W14" s="77"/>
      <c r="X14" s="77"/>
      <c r="Y14" s="77"/>
      <c r="Z14" s="77"/>
      <c r="AA14" s="77"/>
      <c r="AB14" s="86"/>
      <c r="AC14" s="86"/>
      <c r="AD14" s="86"/>
    </row>
    <row r="15" spans="1:30" s="78" customFormat="1" ht="20.100000000000001" customHeight="1" x14ac:dyDescent="0.55000000000000004">
      <c r="A15" s="71">
        <v>10</v>
      </c>
      <c r="B15" s="71">
        <v>6445</v>
      </c>
      <c r="C15" s="72" t="s">
        <v>505</v>
      </c>
      <c r="D15" s="96" t="s">
        <v>496</v>
      </c>
      <c r="E15" s="98" t="s">
        <v>42</v>
      </c>
      <c r="F15" s="97"/>
      <c r="G15" s="73"/>
      <c r="H15" s="74"/>
      <c r="I15" s="72"/>
      <c r="J15" s="72"/>
      <c r="K15" s="72"/>
      <c r="L15" s="72"/>
      <c r="M15" s="72"/>
      <c r="N15" s="72"/>
      <c r="O15" s="72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86"/>
      <c r="AC15" s="86"/>
      <c r="AD15" s="86"/>
    </row>
    <row r="16" spans="1:30" s="78" customFormat="1" ht="20.100000000000001" customHeight="1" x14ac:dyDescent="0.55000000000000004">
      <c r="A16" s="71">
        <v>11</v>
      </c>
      <c r="B16" s="71">
        <v>6446</v>
      </c>
      <c r="C16" s="72" t="s">
        <v>506</v>
      </c>
      <c r="D16" s="96" t="s">
        <v>496</v>
      </c>
      <c r="E16" s="98" t="s">
        <v>45</v>
      </c>
      <c r="F16" s="98"/>
      <c r="G16" s="73"/>
      <c r="H16" s="74"/>
      <c r="I16" s="72"/>
      <c r="J16" s="72"/>
      <c r="K16" s="72"/>
      <c r="L16" s="72"/>
      <c r="M16" s="72"/>
      <c r="N16" s="72"/>
      <c r="O16" s="72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86"/>
      <c r="AC16" s="86"/>
      <c r="AD16" s="86"/>
    </row>
    <row r="17" spans="1:30" s="78" customFormat="1" ht="20.100000000000001" customHeight="1" x14ac:dyDescent="0.55000000000000004">
      <c r="A17" s="71">
        <v>12</v>
      </c>
      <c r="B17" s="71">
        <v>6449</v>
      </c>
      <c r="C17" s="72" t="s">
        <v>507</v>
      </c>
      <c r="D17" s="96" t="s">
        <v>496</v>
      </c>
      <c r="E17" s="98" t="s">
        <v>42</v>
      </c>
      <c r="F17" s="97"/>
      <c r="G17" s="76"/>
      <c r="H17" s="72"/>
      <c r="I17" s="72"/>
      <c r="J17" s="72"/>
      <c r="K17" s="72"/>
      <c r="L17" s="72"/>
      <c r="M17" s="72"/>
      <c r="N17" s="72"/>
      <c r="O17" s="72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86"/>
      <c r="AC17" s="86"/>
      <c r="AD17" s="86"/>
    </row>
    <row r="18" spans="1:30" s="78" customFormat="1" ht="20.100000000000001" customHeight="1" x14ac:dyDescent="0.55000000000000004">
      <c r="A18" s="71">
        <v>13</v>
      </c>
      <c r="B18" s="71">
        <v>6467</v>
      </c>
      <c r="C18" s="72" t="s">
        <v>508</v>
      </c>
      <c r="D18" s="96" t="s">
        <v>496</v>
      </c>
      <c r="E18" s="98" t="s">
        <v>43</v>
      </c>
      <c r="F18" s="97"/>
      <c r="G18" s="72"/>
      <c r="H18" s="72"/>
      <c r="I18" s="72"/>
      <c r="J18" s="72"/>
      <c r="K18" s="72"/>
      <c r="L18" s="72"/>
      <c r="M18" s="72"/>
      <c r="N18" s="72"/>
      <c r="O18" s="72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20.100000000000001" customHeight="1" x14ac:dyDescent="0.55000000000000004">
      <c r="A19" s="71">
        <v>14</v>
      </c>
      <c r="B19" s="71">
        <v>6469</v>
      </c>
      <c r="C19" s="72" t="s">
        <v>509</v>
      </c>
      <c r="D19" s="96" t="s">
        <v>496</v>
      </c>
      <c r="E19" s="98" t="s">
        <v>44</v>
      </c>
      <c r="F19" s="97"/>
      <c r="G19" s="76"/>
      <c r="H19" s="72"/>
      <c r="I19" s="72"/>
      <c r="J19" s="72"/>
      <c r="K19" s="72"/>
      <c r="L19" s="72"/>
      <c r="M19" s="72"/>
      <c r="N19" s="72"/>
      <c r="O19" s="72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86"/>
      <c r="AC19" s="86"/>
      <c r="AD19" s="86"/>
    </row>
    <row r="20" spans="1:30" s="78" customFormat="1" ht="20.100000000000001" customHeight="1" x14ac:dyDescent="0.55000000000000004">
      <c r="A20" s="71">
        <v>15</v>
      </c>
      <c r="B20" s="71">
        <v>6485</v>
      </c>
      <c r="C20" s="72" t="s">
        <v>628</v>
      </c>
      <c r="D20" s="96" t="s">
        <v>496</v>
      </c>
      <c r="E20" s="98" t="s">
        <v>42</v>
      </c>
      <c r="F20" s="97"/>
      <c r="G20" s="73"/>
      <c r="H20" s="74"/>
      <c r="I20" s="72"/>
      <c r="J20" s="72"/>
      <c r="K20" s="72"/>
      <c r="L20" s="72"/>
      <c r="M20" s="72"/>
      <c r="N20" s="72"/>
      <c r="O20" s="72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20.100000000000001" customHeight="1" x14ac:dyDescent="0.55000000000000004">
      <c r="A21" s="71">
        <v>16</v>
      </c>
      <c r="B21" s="71">
        <v>6486</v>
      </c>
      <c r="C21" s="72" t="s">
        <v>510</v>
      </c>
      <c r="D21" s="96" t="s">
        <v>496</v>
      </c>
      <c r="E21" s="98" t="s">
        <v>44</v>
      </c>
      <c r="F21" s="98"/>
      <c r="G21" s="73"/>
      <c r="H21" s="74"/>
      <c r="I21" s="72"/>
      <c r="J21" s="72"/>
      <c r="K21" s="72"/>
      <c r="L21" s="72"/>
      <c r="M21" s="72"/>
      <c r="N21" s="72"/>
      <c r="O21" s="72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>
        <v>6579</v>
      </c>
      <c r="C22" s="72" t="s">
        <v>512</v>
      </c>
      <c r="D22" s="96" t="s">
        <v>496</v>
      </c>
      <c r="E22" s="98" t="s">
        <v>42</v>
      </c>
      <c r="F22" s="98"/>
      <c r="G22" s="73"/>
      <c r="H22" s="72"/>
      <c r="I22" s="72"/>
      <c r="J22" s="72"/>
      <c r="K22" s="72"/>
      <c r="L22" s="72"/>
      <c r="M22" s="72"/>
      <c r="N22" s="72"/>
      <c r="O22" s="72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>
        <v>6595</v>
      </c>
      <c r="C23" s="72" t="s">
        <v>466</v>
      </c>
      <c r="D23" s="103" t="s">
        <v>470</v>
      </c>
      <c r="E23" s="97" t="s">
        <v>44</v>
      </c>
      <c r="F23" s="97"/>
      <c r="G23" s="73"/>
      <c r="H23" s="72"/>
      <c r="I23" s="72"/>
      <c r="J23" s="72"/>
      <c r="K23" s="72"/>
      <c r="L23" s="72"/>
      <c r="M23" s="72"/>
      <c r="N23" s="72"/>
      <c r="O23" s="72"/>
      <c r="P23" s="77"/>
      <c r="Q23" s="77"/>
      <c r="R23" s="77"/>
      <c r="S23" s="77"/>
      <c r="T23" s="94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71">
        <v>6596</v>
      </c>
      <c r="C24" s="72" t="s">
        <v>221</v>
      </c>
      <c r="D24" s="103" t="s">
        <v>470</v>
      </c>
      <c r="E24" s="97" t="s">
        <v>43</v>
      </c>
      <c r="F24" s="98"/>
      <c r="G24" s="71"/>
      <c r="H24" s="97"/>
      <c r="I24" s="97"/>
      <c r="J24" s="97"/>
      <c r="K24" s="72"/>
      <c r="L24" s="72"/>
      <c r="M24" s="72"/>
      <c r="N24" s="72"/>
      <c r="O24" s="72"/>
      <c r="P24" s="77"/>
      <c r="Q24" s="60"/>
      <c r="R24" s="77"/>
      <c r="S24" s="77"/>
      <c r="T24" s="94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71">
        <v>6721</v>
      </c>
      <c r="C25" s="72" t="s">
        <v>384</v>
      </c>
      <c r="D25" s="103" t="s">
        <v>470</v>
      </c>
      <c r="E25" s="97" t="s">
        <v>43</v>
      </c>
      <c r="F25" s="98"/>
      <c r="G25" s="71"/>
      <c r="H25" s="97"/>
      <c r="I25" s="97"/>
      <c r="J25" s="97"/>
      <c r="K25" s="72"/>
      <c r="L25" s="72"/>
      <c r="M25" s="72"/>
      <c r="N25" s="72"/>
      <c r="O25" s="72"/>
      <c r="P25" s="77"/>
      <c r="Q25" s="60"/>
      <c r="R25" s="77"/>
      <c r="S25" s="77"/>
      <c r="T25" s="94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71">
        <v>6793</v>
      </c>
      <c r="C26" s="72" t="s">
        <v>467</v>
      </c>
      <c r="D26" s="103" t="s">
        <v>470</v>
      </c>
      <c r="E26" s="97" t="s">
        <v>43</v>
      </c>
      <c r="F26" s="97"/>
      <c r="G26" s="71"/>
      <c r="H26" s="97"/>
      <c r="I26" s="97"/>
      <c r="J26" s="97"/>
      <c r="K26" s="72"/>
      <c r="L26" s="72"/>
      <c r="M26" s="72"/>
      <c r="N26" s="72"/>
      <c r="O26" s="72"/>
      <c r="P26" s="77"/>
      <c r="Q26" s="60"/>
      <c r="R26" s="77"/>
      <c r="S26" s="77"/>
      <c r="T26" s="94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71">
        <v>6797</v>
      </c>
      <c r="C27" s="72" t="s">
        <v>514</v>
      </c>
      <c r="D27" s="96" t="s">
        <v>496</v>
      </c>
      <c r="E27" s="97" t="s">
        <v>45</v>
      </c>
      <c r="F27" s="97"/>
      <c r="G27" s="71"/>
      <c r="H27" s="97"/>
      <c r="I27" s="97"/>
      <c r="J27" s="97"/>
      <c r="K27" s="72"/>
      <c r="L27" s="72"/>
      <c r="M27" s="72"/>
      <c r="N27" s="72"/>
      <c r="O27" s="72"/>
      <c r="P27" s="77"/>
      <c r="Q27" s="60"/>
      <c r="R27" s="77"/>
      <c r="S27" s="77"/>
      <c r="T27" s="94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71">
        <v>6908</v>
      </c>
      <c r="C28" s="72" t="s">
        <v>645</v>
      </c>
      <c r="D28" s="103" t="s">
        <v>470</v>
      </c>
      <c r="E28" s="97" t="s">
        <v>43</v>
      </c>
      <c r="F28" s="97"/>
      <c r="G28" s="71"/>
      <c r="H28" s="97"/>
      <c r="I28" s="97"/>
      <c r="J28" s="97"/>
      <c r="K28" s="72"/>
      <c r="L28" s="72"/>
      <c r="M28" s="72"/>
      <c r="N28" s="72"/>
      <c r="O28" s="72"/>
      <c r="P28" s="77"/>
      <c r="Q28" s="60"/>
      <c r="R28" s="77"/>
      <c r="S28" s="77"/>
      <c r="T28" s="94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85"/>
      <c r="C29" s="84"/>
      <c r="D29" s="72"/>
      <c r="E29" s="149"/>
      <c r="F29" s="98"/>
      <c r="G29" s="71"/>
      <c r="H29" s="97"/>
      <c r="I29" s="97"/>
      <c r="J29" s="97"/>
      <c r="K29" s="72"/>
      <c r="L29" s="72"/>
      <c r="M29" s="72"/>
      <c r="N29" s="72"/>
      <c r="O29" s="72"/>
      <c r="P29" s="77"/>
      <c r="Q29" s="60"/>
      <c r="R29" s="77"/>
      <c r="S29" s="77"/>
      <c r="T29" s="94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85"/>
      <c r="C30" s="84"/>
      <c r="D30" s="72"/>
      <c r="E30" s="149"/>
      <c r="F30" s="150"/>
      <c r="G30" s="85"/>
      <c r="H30" s="149"/>
      <c r="I30" s="97"/>
      <c r="J30" s="97"/>
      <c r="K30" s="72"/>
      <c r="L30" s="72"/>
      <c r="M30" s="72"/>
      <c r="N30" s="72"/>
      <c r="O30" s="72"/>
      <c r="P30" s="77"/>
      <c r="Q30" s="60"/>
      <c r="R30" s="77"/>
      <c r="S30" s="77"/>
      <c r="T30" s="94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71"/>
      <c r="C31" s="72"/>
      <c r="D31" s="72"/>
      <c r="E31" s="97"/>
      <c r="F31" s="98"/>
      <c r="G31" s="85"/>
      <c r="H31" s="149"/>
      <c r="I31" s="149"/>
      <c r="J31" s="149"/>
      <c r="K31" s="72"/>
      <c r="L31" s="72"/>
      <c r="M31" s="72"/>
      <c r="N31" s="72"/>
      <c r="O31" s="72"/>
      <c r="P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71"/>
      <c r="C32" s="72"/>
      <c r="D32" s="72"/>
      <c r="E32" s="97"/>
      <c r="F32" s="97"/>
      <c r="G32" s="108"/>
      <c r="H32" s="97"/>
      <c r="I32" s="97"/>
      <c r="J32" s="97"/>
      <c r="K32" s="72"/>
      <c r="L32" s="72"/>
      <c r="M32" s="72"/>
      <c r="N32" s="72"/>
      <c r="O32" s="72"/>
      <c r="P32" s="77"/>
      <c r="Q32" s="60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>
        <v>28</v>
      </c>
      <c r="B33" s="71"/>
      <c r="C33" s="72"/>
      <c r="D33" s="72"/>
      <c r="E33" s="97"/>
      <c r="F33" s="149"/>
      <c r="G33" s="71"/>
      <c r="H33" s="97"/>
      <c r="I33" s="97"/>
      <c r="J33" s="97"/>
      <c r="K33" s="72"/>
      <c r="L33" s="72"/>
      <c r="M33" s="72"/>
      <c r="N33" s="72"/>
      <c r="O33" s="72"/>
      <c r="P33" s="77"/>
      <c r="Q33" s="60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>
        <v>29</v>
      </c>
      <c r="B34" s="71"/>
      <c r="C34" s="72"/>
      <c r="D34" s="72"/>
      <c r="E34" s="97"/>
      <c r="F34" s="97"/>
      <c r="G34" s="71"/>
      <c r="H34" s="97"/>
      <c r="I34" s="97"/>
      <c r="J34" s="97"/>
      <c r="K34" s="72"/>
      <c r="L34" s="72"/>
      <c r="M34" s="72"/>
      <c r="N34" s="72"/>
      <c r="O34" s="72"/>
      <c r="P34" s="77"/>
      <c r="Q34" s="60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>
        <v>30</v>
      </c>
      <c r="B35" s="71"/>
      <c r="C35" s="72"/>
      <c r="D35" s="72"/>
      <c r="E35" s="97"/>
      <c r="F35" s="97"/>
      <c r="G35" s="72"/>
      <c r="H35" s="72"/>
      <c r="I35" s="72"/>
      <c r="J35" s="72"/>
      <c r="K35" s="72"/>
      <c r="L35" s="72"/>
      <c r="M35" s="72"/>
      <c r="N35" s="72"/>
      <c r="O35" s="72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1">
        <v>31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1">
        <v>32</v>
      </c>
      <c r="B37" s="72"/>
      <c r="C37" s="72"/>
      <c r="D37" s="72"/>
      <c r="E37" s="72"/>
      <c r="F37" s="89"/>
      <c r="G37" s="72"/>
      <c r="H37" s="72"/>
      <c r="I37" s="72"/>
      <c r="J37" s="72"/>
      <c r="K37" s="72"/>
      <c r="L37" s="72"/>
      <c r="M37" s="72"/>
      <c r="N37" s="72"/>
      <c r="O37" s="72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1">
        <v>33</v>
      </c>
      <c r="B38" s="72"/>
      <c r="C38" s="72"/>
      <c r="D38" s="72"/>
      <c r="E38" s="72"/>
      <c r="F38" s="89"/>
      <c r="G38" s="72"/>
      <c r="H38" s="72"/>
      <c r="I38" s="72"/>
      <c r="J38" s="72"/>
      <c r="K38" s="72"/>
      <c r="L38" s="72"/>
      <c r="M38" s="72"/>
      <c r="N38" s="72"/>
      <c r="O38" s="72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1">
        <v>34</v>
      </c>
      <c r="B39" s="72"/>
      <c r="C39" s="72"/>
      <c r="D39" s="72"/>
      <c r="E39" s="72"/>
      <c r="F39" s="89"/>
      <c r="G39" s="72"/>
      <c r="H39" s="72"/>
      <c r="I39" s="72"/>
      <c r="J39" s="72"/>
      <c r="K39" s="72"/>
      <c r="L39" s="72"/>
      <c r="M39" s="72"/>
      <c r="N39" s="72"/>
      <c r="O39" s="72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20.100000000000001" customHeight="1" x14ac:dyDescent="0.55000000000000004">
      <c r="A40" s="71">
        <v>35</v>
      </c>
      <c r="B40" s="71"/>
      <c r="C40" s="89"/>
      <c r="D40" s="89"/>
      <c r="E40" s="89"/>
      <c r="F40" s="89"/>
      <c r="G40" s="72"/>
      <c r="H40" s="72"/>
      <c r="I40" s="72"/>
      <c r="J40" s="72"/>
      <c r="K40" s="72"/>
      <c r="L40" s="72"/>
      <c r="M40" s="72"/>
      <c r="N40" s="72"/>
      <c r="O40" s="72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20.100000000000001" customHeight="1" x14ac:dyDescent="0.55000000000000004">
      <c r="A41" s="77"/>
      <c r="B41" s="77"/>
      <c r="D41" s="101"/>
      <c r="E41" s="101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s="78" customFormat="1" ht="20.100000000000001" customHeight="1" x14ac:dyDescent="0.55000000000000004">
      <c r="A42" s="77"/>
      <c r="B42" s="77"/>
      <c r="D42" s="101"/>
      <c r="E42" s="101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ht="17.850000000000001" customHeight="1" x14ac:dyDescent="0.55000000000000004">
      <c r="D43" s="102"/>
      <c r="E43" s="102"/>
    </row>
    <row r="44" spans="1:30" ht="17.850000000000001" customHeight="1" x14ac:dyDescent="0.55000000000000004">
      <c r="D44" s="102"/>
      <c r="E44" s="102"/>
    </row>
    <row r="45" spans="1:30" ht="17.850000000000001" customHeight="1" x14ac:dyDescent="0.55000000000000004">
      <c r="D45" s="102"/>
      <c r="E45" s="102"/>
    </row>
    <row r="46" spans="1:30" ht="17.850000000000001" customHeight="1" x14ac:dyDescent="0.55000000000000004">
      <c r="D46" s="102"/>
      <c r="E46" s="102"/>
    </row>
    <row r="47" spans="1:30" ht="17.850000000000001" customHeight="1" x14ac:dyDescent="0.55000000000000004">
      <c r="D47" s="102"/>
      <c r="E47" s="102"/>
    </row>
    <row r="51" spans="1:30" s="78" customFormat="1" ht="20.100000000000001" customHeight="1" x14ac:dyDescent="0.55000000000000004">
      <c r="A51" s="77"/>
      <c r="B51" s="132">
        <v>6456</v>
      </c>
      <c r="C51" s="130" t="s">
        <v>468</v>
      </c>
      <c r="D51" s="133" t="s">
        <v>496</v>
      </c>
      <c r="E51" s="129" t="s">
        <v>43</v>
      </c>
      <c r="F51" s="131" t="s">
        <v>676</v>
      </c>
      <c r="G51" s="134"/>
      <c r="H51" s="134"/>
      <c r="I51" s="130"/>
      <c r="J51" s="130"/>
      <c r="K51" s="130"/>
      <c r="L51" s="130"/>
      <c r="M51" s="130"/>
      <c r="N51" s="130"/>
      <c r="O51" s="130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86"/>
      <c r="AC51" s="86"/>
      <c r="AD51" s="86"/>
    </row>
    <row r="52" spans="1:30" s="78" customFormat="1" ht="20.100000000000001" customHeight="1" x14ac:dyDescent="0.55000000000000004">
      <c r="B52" s="132">
        <v>6777</v>
      </c>
      <c r="C52" s="130" t="s">
        <v>474</v>
      </c>
      <c r="D52" s="133" t="s">
        <v>470</v>
      </c>
      <c r="E52" s="129" t="s">
        <v>42</v>
      </c>
      <c r="F52" s="140"/>
      <c r="G52" s="130"/>
      <c r="H52" s="130"/>
      <c r="I52" s="130"/>
      <c r="J52" s="130"/>
      <c r="K52" s="130"/>
      <c r="L52" s="130"/>
      <c r="M52" s="130"/>
      <c r="N52" s="130"/>
      <c r="O52" s="130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86"/>
      <c r="AC52" s="86"/>
      <c r="AD52" s="86"/>
    </row>
    <row r="53" spans="1:30" s="78" customFormat="1" ht="20.100000000000001" customHeight="1" x14ac:dyDescent="0.55000000000000004">
      <c r="A53" s="77"/>
      <c r="B53" s="132">
        <v>6795</v>
      </c>
      <c r="C53" s="130" t="s">
        <v>513</v>
      </c>
      <c r="D53" s="133" t="s">
        <v>496</v>
      </c>
      <c r="E53" s="129" t="s">
        <v>42</v>
      </c>
      <c r="F53" s="140"/>
      <c r="G53" s="130"/>
      <c r="H53" s="130"/>
      <c r="I53" s="130"/>
      <c r="J53" s="130"/>
      <c r="K53" s="130"/>
      <c r="L53" s="130"/>
      <c r="M53" s="130"/>
      <c r="N53" s="130"/>
      <c r="O53" s="130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86"/>
      <c r="AC53" s="86"/>
      <c r="AD53" s="86"/>
    </row>
    <row r="54" spans="1:30" s="78" customFormat="1" ht="20.100000000000001" customHeight="1" x14ac:dyDescent="0.55000000000000004">
      <c r="A54" s="77"/>
      <c r="B54" s="135">
        <v>6798</v>
      </c>
      <c r="C54" s="136" t="s">
        <v>515</v>
      </c>
      <c r="D54" s="137" t="s">
        <v>496</v>
      </c>
      <c r="E54" s="138" t="s">
        <v>44</v>
      </c>
      <c r="F54" s="139" t="s">
        <v>680</v>
      </c>
      <c r="G54" s="136"/>
      <c r="H54" s="136"/>
      <c r="I54" s="136"/>
      <c r="J54" s="136"/>
      <c r="K54" s="136"/>
      <c r="L54" s="136"/>
      <c r="M54" s="136"/>
      <c r="N54" s="136"/>
      <c r="O54" s="136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86"/>
      <c r="AC54" s="86"/>
      <c r="AD54" s="86"/>
    </row>
    <row r="55" spans="1:30" s="78" customFormat="1" ht="17.850000000000001" customHeight="1" x14ac:dyDescent="0.55000000000000004">
      <c r="A55" s="77"/>
      <c r="B55" s="77"/>
      <c r="D55" s="101"/>
      <c r="E55" s="101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86"/>
      <c r="AC55" s="86"/>
      <c r="AD55" s="86"/>
    </row>
    <row r="56" spans="1:30" ht="17.850000000000001" customHeight="1" x14ac:dyDescent="0.55000000000000004">
      <c r="B56" s="85">
        <v>6366</v>
      </c>
      <c r="C56" s="84" t="s">
        <v>251</v>
      </c>
      <c r="D56" s="149" t="s">
        <v>46</v>
      </c>
      <c r="E56" s="150" t="s">
        <v>44</v>
      </c>
    </row>
    <row r="57" spans="1:30" ht="17.850000000000001" customHeight="1" x14ac:dyDescent="0.55000000000000004">
      <c r="B57" s="71">
        <v>6740</v>
      </c>
      <c r="C57" s="72" t="s">
        <v>415</v>
      </c>
      <c r="D57" s="103" t="s">
        <v>470</v>
      </c>
      <c r="E57" s="97" t="s">
        <v>43</v>
      </c>
    </row>
    <row r="58" spans="1:30" ht="17.850000000000001" customHeight="1" x14ac:dyDescent="0.55000000000000004">
      <c r="B58" s="71">
        <v>6900</v>
      </c>
      <c r="C58" s="72" t="s">
        <v>640</v>
      </c>
      <c r="D58" s="103" t="s">
        <v>470</v>
      </c>
      <c r="E58" s="97" t="s">
        <v>44</v>
      </c>
    </row>
    <row r="59" spans="1:30" ht="17.850000000000001" customHeight="1" x14ac:dyDescent="0.55000000000000004">
      <c r="B59" s="3">
        <v>6792</v>
      </c>
      <c r="C59" s="2" t="s">
        <v>516</v>
      </c>
      <c r="D59" s="2" t="s">
        <v>470</v>
      </c>
      <c r="E59" s="2" t="s">
        <v>44</v>
      </c>
    </row>
    <row r="60" spans="1:30" ht="17.850000000000001" customHeight="1" x14ac:dyDescent="0.55000000000000004">
      <c r="B60" s="85">
        <v>6794</v>
      </c>
      <c r="C60" s="84" t="s">
        <v>469</v>
      </c>
      <c r="D60" s="155" t="s">
        <v>470</v>
      </c>
      <c r="E60" s="149" t="s">
        <v>45</v>
      </c>
    </row>
    <row r="61" spans="1:30" ht="17.850000000000001" customHeight="1" x14ac:dyDescent="0.55000000000000004">
      <c r="B61" s="71">
        <v>6495</v>
      </c>
      <c r="C61" s="72" t="s">
        <v>511</v>
      </c>
      <c r="D61" s="96" t="s">
        <v>496</v>
      </c>
      <c r="E61" s="97" t="s">
        <v>44</v>
      </c>
    </row>
    <row r="62" spans="1:30" ht="17.850000000000001" customHeight="1" x14ac:dyDescent="0.55000000000000004">
      <c r="B62" s="71">
        <v>6739</v>
      </c>
      <c r="C62" s="72" t="s">
        <v>476</v>
      </c>
      <c r="D62" s="103" t="s">
        <v>470</v>
      </c>
      <c r="E62" s="97" t="s">
        <v>45</v>
      </c>
    </row>
    <row r="63" spans="1:30" ht="17.850000000000001" customHeight="1" x14ac:dyDescent="0.55000000000000004">
      <c r="B63" s="85">
        <v>6366</v>
      </c>
      <c r="C63" s="84" t="s">
        <v>251</v>
      </c>
      <c r="D63" s="84" t="s">
        <v>496</v>
      </c>
      <c r="E63" s="149" t="s">
        <v>44</v>
      </c>
    </row>
    <row r="64" spans="1:30" ht="17.850000000000001" customHeight="1" x14ac:dyDescent="0.55000000000000004">
      <c r="B64" s="71">
        <v>6600</v>
      </c>
      <c r="C64" s="72" t="s">
        <v>475</v>
      </c>
      <c r="D64" s="103" t="s">
        <v>470</v>
      </c>
      <c r="E64" s="97" t="s">
        <v>45</v>
      </c>
    </row>
    <row r="65" spans="2:5" ht="17.850000000000001" customHeight="1" x14ac:dyDescent="0.55000000000000004">
      <c r="B65" s="108">
        <v>6891</v>
      </c>
      <c r="C65" s="109" t="s">
        <v>620</v>
      </c>
      <c r="D65" s="103" t="s">
        <v>470</v>
      </c>
      <c r="E65" s="97" t="s">
        <v>42</v>
      </c>
    </row>
  </sheetData>
  <sortState xmlns:xlrd2="http://schemas.microsoft.com/office/spreadsheetml/2017/richdata2" ref="B6:E31">
    <sortCondition ref="B6:B31"/>
  </sortState>
  <mergeCells count="9">
    <mergeCell ref="X3:AA3"/>
    <mergeCell ref="A4:G4"/>
    <mergeCell ref="I4:J4"/>
    <mergeCell ref="L4:M4"/>
    <mergeCell ref="A1:O1"/>
    <mergeCell ref="A2:O2"/>
    <mergeCell ref="A3:O3"/>
    <mergeCell ref="P3:S3"/>
    <mergeCell ref="T3:W3"/>
  </mergeCells>
  <pageMargins left="0.43307086614173229" right="0.19685039370078741" top="0.2" bottom="0.11811023622047245" header="0" footer="0"/>
  <pageSetup paperSize="9" orientation="portrait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D53"/>
  <sheetViews>
    <sheetView view="pageBreakPreview" topLeftCell="A40" zoomScale="130" zoomScaleNormal="100" zoomScaleSheetLayoutView="130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6" width="4.625" style="3" customWidth="1"/>
    <col min="7" max="15" width="4.625" style="2" customWidth="1"/>
    <col min="16" max="27" width="5.625" style="3" customWidth="1"/>
    <col min="28" max="30" width="8.625" style="1"/>
    <col min="31" max="16384" width="8.625" style="2"/>
  </cols>
  <sheetData>
    <row r="1" spans="1:30" ht="22.15" customHeight="1" x14ac:dyDescent="0.65">
      <c r="A1" s="373" t="s">
        <v>951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30" ht="20.65" customHeight="1" x14ac:dyDescent="0.55000000000000004">
      <c r="A2" s="374" t="s">
        <v>178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12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9" t="s">
        <v>652</v>
      </c>
      <c r="B4" s="379"/>
      <c r="C4" s="379"/>
      <c r="D4" s="379"/>
      <c r="E4" s="379"/>
      <c r="F4" s="10"/>
      <c r="G4" s="11"/>
      <c r="H4" s="11"/>
      <c r="I4" s="375" t="s">
        <v>3</v>
      </c>
      <c r="J4" s="375"/>
      <c r="K4" s="10">
        <f>$AB$4</f>
        <v>23</v>
      </c>
      <c r="L4" s="375" t="s">
        <v>35</v>
      </c>
      <c r="M4" s="375"/>
      <c r="N4" s="10">
        <f>AC4</f>
        <v>13</v>
      </c>
      <c r="O4" s="92" t="s">
        <v>2</v>
      </c>
      <c r="P4" s="3">
        <v>8</v>
      </c>
      <c r="Q4" s="3">
        <v>5</v>
      </c>
      <c r="R4" s="3">
        <v>5</v>
      </c>
      <c r="S4" s="3">
        <v>5</v>
      </c>
      <c r="T4" s="3">
        <v>4</v>
      </c>
      <c r="U4" s="3">
        <v>3</v>
      </c>
      <c r="V4" s="3">
        <v>3</v>
      </c>
      <c r="W4" s="3">
        <v>3</v>
      </c>
      <c r="X4" s="3">
        <f>P4+T4</f>
        <v>12</v>
      </c>
      <c r="Y4" s="3">
        <f>Q4+U4</f>
        <v>8</v>
      </c>
      <c r="Z4" s="3">
        <f>R4+V4</f>
        <v>8</v>
      </c>
      <c r="AA4" s="3">
        <f>S4+W4</f>
        <v>8</v>
      </c>
      <c r="AB4" s="16">
        <f>P4+Q4+R4+S4</f>
        <v>23</v>
      </c>
      <c r="AC4" s="16">
        <f>T4+U4+V4+W4</f>
        <v>13</v>
      </c>
      <c r="AD4" s="16">
        <f>X4+Y4+Z4+AA4</f>
        <v>36</v>
      </c>
    </row>
    <row r="5" spans="1:30" s="86" customFormat="1" ht="17.649999999999999" customHeight="1" x14ac:dyDescent="0.55000000000000004">
      <c r="A5" s="121" t="s">
        <v>1</v>
      </c>
      <c r="B5" s="121" t="s">
        <v>70</v>
      </c>
      <c r="C5" s="121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X5" s="86">
        <f>COUNTIF(E6:O40,"เหลือง")</f>
        <v>11</v>
      </c>
      <c r="Y5" s="86">
        <f>COUNTIF(E6:O40,"เขียว")</f>
        <v>8</v>
      </c>
      <c r="Z5" s="86">
        <f>COUNTIF(E6:O40,"ชมพู")</f>
        <v>8</v>
      </c>
      <c r="AA5" s="86">
        <f>COUNTIF(E6:O40,"ฟ้า")</f>
        <v>8</v>
      </c>
    </row>
    <row r="6" spans="1:30" s="78" customFormat="1" ht="17.649999999999999" customHeight="1" x14ac:dyDescent="0.55000000000000004">
      <c r="A6" s="115">
        <v>1</v>
      </c>
      <c r="B6" s="115">
        <v>6287</v>
      </c>
      <c r="C6" s="116" t="s">
        <v>260</v>
      </c>
      <c r="D6" s="96" t="s">
        <v>173</v>
      </c>
      <c r="E6" s="98" t="s">
        <v>43</v>
      </c>
      <c r="F6" s="168"/>
      <c r="G6" s="98"/>
      <c r="H6" s="74"/>
      <c r="I6" s="72"/>
      <c r="J6" s="72"/>
      <c r="K6" s="72"/>
      <c r="L6" s="72"/>
      <c r="M6" s="72"/>
      <c r="N6" s="72"/>
      <c r="O6" s="72"/>
      <c r="P6" s="77" t="s">
        <v>45</v>
      </c>
      <c r="Q6" s="77">
        <f>COUNTIF(E6:E40,"เหลือง")</f>
        <v>11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17.649999999999999" customHeight="1" x14ac:dyDescent="0.55000000000000004">
      <c r="A7" s="115">
        <v>2</v>
      </c>
      <c r="B7" s="115">
        <v>6309</v>
      </c>
      <c r="C7" s="116" t="s">
        <v>230</v>
      </c>
      <c r="D7" s="96" t="s">
        <v>173</v>
      </c>
      <c r="E7" s="98" t="s">
        <v>42</v>
      </c>
      <c r="F7" s="167"/>
      <c r="G7" s="98"/>
      <c r="H7" s="74"/>
      <c r="I7" s="72"/>
      <c r="J7" s="72"/>
      <c r="K7" s="72"/>
      <c r="L7" s="72"/>
      <c r="M7" s="72"/>
      <c r="N7" s="72"/>
      <c r="O7" s="72"/>
      <c r="P7" s="77" t="s">
        <v>43</v>
      </c>
      <c r="Q7" s="77">
        <f>COUNTIF(E6:E40,"เขียว")</f>
        <v>8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17.649999999999999" customHeight="1" x14ac:dyDescent="0.55000000000000004">
      <c r="A8" s="115">
        <v>3</v>
      </c>
      <c r="B8" s="115">
        <v>6311</v>
      </c>
      <c r="C8" s="116" t="s">
        <v>334</v>
      </c>
      <c r="D8" s="96" t="s">
        <v>173</v>
      </c>
      <c r="E8" s="98" t="s">
        <v>45</v>
      </c>
      <c r="F8" s="167"/>
      <c r="G8" s="98"/>
      <c r="H8" s="74"/>
      <c r="I8" s="72"/>
      <c r="J8" s="72"/>
      <c r="K8" s="72"/>
      <c r="L8" s="72"/>
      <c r="M8" s="72"/>
      <c r="N8" s="72"/>
      <c r="O8" s="72"/>
      <c r="P8" s="77" t="s">
        <v>44</v>
      </c>
      <c r="Q8" s="77">
        <f>COUNTIF(E6:E40,"ชมพู")</f>
        <v>8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17.649999999999999" customHeight="1" x14ac:dyDescent="0.55000000000000004">
      <c r="A9" s="115">
        <v>4</v>
      </c>
      <c r="B9" s="115">
        <v>6312</v>
      </c>
      <c r="C9" s="116" t="s">
        <v>231</v>
      </c>
      <c r="D9" s="96" t="s">
        <v>173</v>
      </c>
      <c r="E9" s="98" t="s">
        <v>43</v>
      </c>
      <c r="F9" s="167"/>
      <c r="G9" s="98"/>
      <c r="H9" s="74"/>
      <c r="I9" s="72"/>
      <c r="J9" s="72"/>
      <c r="K9" s="72"/>
      <c r="L9" s="72"/>
      <c r="M9" s="72"/>
      <c r="N9" s="72"/>
      <c r="O9" s="72"/>
      <c r="P9" s="77" t="s">
        <v>42</v>
      </c>
      <c r="Q9" s="77">
        <f>COUNTIF(E6:E40,"ฟ้า")</f>
        <v>8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17.649999999999999" customHeight="1" x14ac:dyDescent="0.55000000000000004">
      <c r="A10" s="115">
        <v>5</v>
      </c>
      <c r="B10" s="115">
        <v>6313</v>
      </c>
      <c r="C10" s="116" t="s">
        <v>232</v>
      </c>
      <c r="D10" s="96" t="s">
        <v>173</v>
      </c>
      <c r="E10" s="98" t="s">
        <v>44</v>
      </c>
      <c r="F10" s="167"/>
      <c r="G10" s="98"/>
      <c r="H10" s="74"/>
      <c r="I10" s="72"/>
      <c r="J10" s="72"/>
      <c r="K10" s="72"/>
      <c r="L10" s="72"/>
      <c r="M10" s="72"/>
      <c r="N10" s="72"/>
      <c r="O10" s="72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17.649999999999999" customHeight="1" x14ac:dyDescent="0.55000000000000004">
      <c r="A11" s="115">
        <v>6</v>
      </c>
      <c r="B11" s="115">
        <v>6315</v>
      </c>
      <c r="C11" s="116" t="s">
        <v>233</v>
      </c>
      <c r="D11" s="96" t="s">
        <v>173</v>
      </c>
      <c r="E11" s="98" t="s">
        <v>42</v>
      </c>
      <c r="F11" s="167"/>
      <c r="G11" s="98"/>
      <c r="H11" s="74"/>
      <c r="I11" s="72"/>
      <c r="J11" s="72"/>
      <c r="K11" s="72"/>
      <c r="L11" s="72"/>
      <c r="M11" s="72"/>
      <c r="N11" s="72"/>
      <c r="O11" s="72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17.649999999999999" customHeight="1" x14ac:dyDescent="0.55000000000000004">
      <c r="A12" s="115">
        <v>7</v>
      </c>
      <c r="B12" s="115">
        <v>6316</v>
      </c>
      <c r="C12" s="116" t="s">
        <v>234</v>
      </c>
      <c r="D12" s="96" t="s">
        <v>173</v>
      </c>
      <c r="E12" s="98" t="s">
        <v>45</v>
      </c>
      <c r="F12" s="167"/>
      <c r="G12" s="98"/>
      <c r="H12" s="74"/>
      <c r="I12" s="72"/>
      <c r="J12" s="72"/>
      <c r="K12" s="72"/>
      <c r="L12" s="72"/>
      <c r="M12" s="72"/>
      <c r="N12" s="72"/>
      <c r="O12" s="72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17.649999999999999" customHeight="1" x14ac:dyDescent="0.55000000000000004">
      <c r="A13" s="115">
        <v>8</v>
      </c>
      <c r="B13" s="115">
        <v>6318</v>
      </c>
      <c r="C13" s="116" t="s">
        <v>237</v>
      </c>
      <c r="D13" s="96" t="s">
        <v>173</v>
      </c>
      <c r="E13" s="98" t="s">
        <v>42</v>
      </c>
      <c r="F13" s="167"/>
      <c r="G13" s="98"/>
      <c r="H13" s="74"/>
      <c r="I13" s="72"/>
      <c r="J13" s="72"/>
      <c r="K13" s="72"/>
      <c r="L13" s="72"/>
      <c r="M13" s="72"/>
      <c r="N13" s="72"/>
      <c r="O13" s="72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17.649999999999999" customHeight="1" x14ac:dyDescent="0.55000000000000004">
      <c r="A14" s="115">
        <v>9</v>
      </c>
      <c r="B14" s="115">
        <v>6329</v>
      </c>
      <c r="C14" s="116" t="s">
        <v>229</v>
      </c>
      <c r="D14" s="96" t="s">
        <v>173</v>
      </c>
      <c r="E14" s="98" t="s">
        <v>44</v>
      </c>
      <c r="F14" s="167"/>
      <c r="G14" s="98"/>
      <c r="H14" s="74"/>
      <c r="I14" s="72"/>
      <c r="J14" s="72"/>
      <c r="K14" s="72"/>
      <c r="L14" s="72"/>
      <c r="M14" s="72"/>
      <c r="N14" s="72"/>
      <c r="O14" s="72"/>
      <c r="P14" s="77"/>
      <c r="Q14" s="77"/>
      <c r="R14" s="229"/>
      <c r="S14" s="77"/>
      <c r="T14" s="77"/>
      <c r="U14" s="77"/>
      <c r="V14" s="77"/>
      <c r="W14" s="77"/>
      <c r="X14" s="77"/>
      <c r="Y14" s="77"/>
      <c r="Z14" s="77"/>
      <c r="AA14" s="77"/>
      <c r="AB14" s="86"/>
      <c r="AC14" s="86"/>
      <c r="AD14" s="86"/>
    </row>
    <row r="15" spans="1:30" s="78" customFormat="1" ht="17.649999999999999" customHeight="1" x14ac:dyDescent="0.55000000000000004">
      <c r="A15" s="115">
        <v>10</v>
      </c>
      <c r="B15" s="115">
        <v>6346</v>
      </c>
      <c r="C15" s="116" t="s">
        <v>236</v>
      </c>
      <c r="D15" s="96" t="s">
        <v>173</v>
      </c>
      <c r="E15" s="98" t="s">
        <v>44</v>
      </c>
      <c r="F15" s="167"/>
      <c r="G15" s="98"/>
      <c r="H15" s="74"/>
      <c r="I15" s="72"/>
      <c r="J15" s="72"/>
      <c r="K15" s="72"/>
      <c r="L15" s="72"/>
      <c r="M15" s="72"/>
      <c r="N15" s="72"/>
      <c r="O15" s="72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86"/>
      <c r="AC15" s="86"/>
      <c r="AD15" s="86"/>
    </row>
    <row r="16" spans="1:30" s="78" customFormat="1" ht="17.649999999999999" customHeight="1" x14ac:dyDescent="0.55000000000000004">
      <c r="A16" s="115">
        <v>11</v>
      </c>
      <c r="B16" s="115">
        <v>6349</v>
      </c>
      <c r="C16" s="116" t="s">
        <v>227</v>
      </c>
      <c r="D16" s="96" t="s">
        <v>173</v>
      </c>
      <c r="E16" s="98" t="s">
        <v>45</v>
      </c>
      <c r="F16" s="167"/>
      <c r="G16" s="98"/>
      <c r="H16" s="74"/>
      <c r="I16" s="72"/>
      <c r="J16" s="72"/>
      <c r="K16" s="72"/>
      <c r="L16" s="72"/>
      <c r="M16" s="72"/>
      <c r="N16" s="72"/>
      <c r="O16" s="72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86"/>
      <c r="AC16" s="86"/>
      <c r="AD16" s="86"/>
    </row>
    <row r="17" spans="1:30" s="78" customFormat="1" ht="17.649999999999999" customHeight="1" x14ac:dyDescent="0.55000000000000004">
      <c r="A17" s="115">
        <v>12</v>
      </c>
      <c r="B17" s="115">
        <v>6350</v>
      </c>
      <c r="C17" s="116" t="s">
        <v>228</v>
      </c>
      <c r="D17" s="96" t="s">
        <v>173</v>
      </c>
      <c r="E17" s="98" t="s">
        <v>43</v>
      </c>
      <c r="F17" s="167"/>
      <c r="G17" s="98"/>
      <c r="H17" s="72"/>
      <c r="I17" s="72"/>
      <c r="J17" s="72"/>
      <c r="K17" s="72"/>
      <c r="L17" s="72"/>
      <c r="M17" s="72"/>
      <c r="N17" s="72"/>
      <c r="O17" s="72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86"/>
      <c r="AC17" s="86"/>
      <c r="AD17" s="86"/>
    </row>
    <row r="18" spans="1:30" s="78" customFormat="1" ht="17.649999999999999" customHeight="1" x14ac:dyDescent="0.55000000000000004">
      <c r="A18" s="115">
        <v>13</v>
      </c>
      <c r="B18" s="115">
        <v>6354</v>
      </c>
      <c r="C18" s="116" t="s">
        <v>238</v>
      </c>
      <c r="D18" s="96" t="s">
        <v>173</v>
      </c>
      <c r="E18" s="98" t="s">
        <v>42</v>
      </c>
      <c r="F18" s="98"/>
      <c r="G18" s="76"/>
      <c r="H18" s="76"/>
      <c r="I18" s="76"/>
      <c r="J18" s="76"/>
      <c r="K18" s="76"/>
      <c r="L18" s="76"/>
      <c r="M18" s="76"/>
      <c r="N18" s="76"/>
      <c r="O18" s="76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17.649999999999999" customHeight="1" x14ac:dyDescent="0.55000000000000004">
      <c r="A19" s="115">
        <v>14</v>
      </c>
      <c r="B19" s="115">
        <v>6358</v>
      </c>
      <c r="C19" s="116" t="s">
        <v>327</v>
      </c>
      <c r="D19" s="96" t="s">
        <v>173</v>
      </c>
      <c r="E19" s="98" t="s">
        <v>43</v>
      </c>
      <c r="F19" s="98"/>
      <c r="G19" s="76"/>
      <c r="H19" s="72"/>
      <c r="I19" s="72"/>
      <c r="J19" s="72"/>
      <c r="K19" s="72"/>
      <c r="L19" s="72"/>
      <c r="M19" s="72"/>
      <c r="N19" s="72"/>
      <c r="O19" s="72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86"/>
      <c r="AC19" s="86"/>
      <c r="AD19" s="86"/>
    </row>
    <row r="20" spans="1:30" s="78" customFormat="1" ht="17.649999999999999" customHeight="1" x14ac:dyDescent="0.55000000000000004">
      <c r="A20" s="115">
        <v>15</v>
      </c>
      <c r="B20" s="115">
        <v>6361</v>
      </c>
      <c r="C20" s="116" t="s">
        <v>239</v>
      </c>
      <c r="D20" s="96" t="s">
        <v>173</v>
      </c>
      <c r="E20" s="98" t="s">
        <v>44</v>
      </c>
      <c r="F20" s="98"/>
      <c r="G20" s="73"/>
      <c r="H20" s="74"/>
      <c r="I20" s="72"/>
      <c r="J20" s="72"/>
      <c r="K20" s="72"/>
      <c r="L20" s="72"/>
      <c r="M20" s="72"/>
      <c r="N20" s="72"/>
      <c r="O20" s="72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17.649999999999999" customHeight="1" x14ac:dyDescent="0.55000000000000004">
      <c r="A21" s="115">
        <v>16</v>
      </c>
      <c r="B21" s="115">
        <v>6364</v>
      </c>
      <c r="C21" s="116" t="s">
        <v>240</v>
      </c>
      <c r="D21" s="96" t="s">
        <v>173</v>
      </c>
      <c r="E21" s="98" t="s">
        <v>42</v>
      </c>
      <c r="F21" s="98"/>
      <c r="G21" s="73"/>
      <c r="H21" s="74"/>
      <c r="I21" s="72"/>
      <c r="J21" s="72"/>
      <c r="K21" s="72"/>
      <c r="L21" s="72"/>
      <c r="M21" s="72"/>
      <c r="N21" s="72"/>
      <c r="O21" s="72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17.649999999999999" customHeight="1" x14ac:dyDescent="0.55000000000000004">
      <c r="A22" s="115">
        <v>17</v>
      </c>
      <c r="B22" s="115">
        <v>6365</v>
      </c>
      <c r="C22" s="116" t="s">
        <v>241</v>
      </c>
      <c r="D22" s="96" t="s">
        <v>173</v>
      </c>
      <c r="E22" s="98" t="s">
        <v>45</v>
      </c>
      <c r="F22" s="98"/>
      <c r="G22" s="73"/>
      <c r="H22" s="72"/>
      <c r="I22" s="72"/>
      <c r="J22" s="72"/>
      <c r="K22" s="72"/>
      <c r="L22" s="72"/>
      <c r="M22" s="72"/>
      <c r="N22" s="72"/>
      <c r="O22" s="72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17.649999999999999" customHeight="1" x14ac:dyDescent="0.55000000000000004">
      <c r="A23" s="115">
        <v>18</v>
      </c>
      <c r="B23" s="115">
        <v>6382</v>
      </c>
      <c r="C23" s="116" t="s">
        <v>235</v>
      </c>
      <c r="D23" s="96" t="s">
        <v>173</v>
      </c>
      <c r="E23" s="98" t="s">
        <v>43</v>
      </c>
      <c r="F23" s="98"/>
      <c r="G23" s="73"/>
      <c r="H23" s="72"/>
      <c r="I23" s="72"/>
      <c r="J23" s="72"/>
      <c r="K23" s="72"/>
      <c r="L23" s="72"/>
      <c r="M23" s="72"/>
      <c r="N23" s="72"/>
      <c r="O23" s="72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17.649999999999999" customHeight="1" x14ac:dyDescent="0.55000000000000004">
      <c r="A24" s="115">
        <v>19</v>
      </c>
      <c r="B24" s="115">
        <v>6603</v>
      </c>
      <c r="C24" s="116" t="s">
        <v>249</v>
      </c>
      <c r="D24" s="103" t="s">
        <v>173</v>
      </c>
      <c r="E24" s="98" t="s">
        <v>45</v>
      </c>
      <c r="F24" s="98"/>
      <c r="G24" s="73"/>
      <c r="H24" s="72"/>
      <c r="I24" s="72"/>
      <c r="J24" s="72"/>
      <c r="K24" s="72"/>
      <c r="L24" s="72"/>
      <c r="M24" s="72"/>
      <c r="N24" s="72"/>
      <c r="O24" s="72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17.649999999999999" customHeight="1" x14ac:dyDescent="0.55000000000000004">
      <c r="A25" s="115">
        <v>20</v>
      </c>
      <c r="B25" s="115">
        <v>6604</v>
      </c>
      <c r="C25" s="116" t="s">
        <v>243</v>
      </c>
      <c r="D25" s="103" t="s">
        <v>173</v>
      </c>
      <c r="E25" s="98" t="s">
        <v>43</v>
      </c>
      <c r="F25" s="98"/>
      <c r="G25" s="73"/>
      <c r="H25" s="74"/>
      <c r="I25" s="72"/>
      <c r="J25" s="72"/>
      <c r="K25" s="72"/>
      <c r="L25" s="72"/>
      <c r="M25" s="72"/>
      <c r="N25" s="72"/>
      <c r="O25" s="72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17.649999999999999" customHeight="1" x14ac:dyDescent="0.55000000000000004">
      <c r="A26" s="115">
        <v>21</v>
      </c>
      <c r="B26" s="115">
        <v>6605</v>
      </c>
      <c r="C26" s="116" t="s">
        <v>244</v>
      </c>
      <c r="D26" s="103" t="s">
        <v>173</v>
      </c>
      <c r="E26" s="98" t="s">
        <v>44</v>
      </c>
      <c r="F26" s="98"/>
      <c r="G26" s="73"/>
      <c r="H26" s="74"/>
      <c r="I26" s="72"/>
      <c r="J26" s="72"/>
      <c r="K26" s="72"/>
      <c r="L26" s="72"/>
      <c r="M26" s="72"/>
      <c r="N26" s="72"/>
      <c r="O26" s="72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17.649999999999999" customHeight="1" x14ac:dyDescent="0.55000000000000004">
      <c r="A27" s="115">
        <v>22</v>
      </c>
      <c r="B27" s="115">
        <v>6606</v>
      </c>
      <c r="C27" s="116" t="s">
        <v>247</v>
      </c>
      <c r="D27" s="103" t="s">
        <v>173</v>
      </c>
      <c r="E27" s="98" t="s">
        <v>42</v>
      </c>
      <c r="F27" s="98"/>
      <c r="G27" s="76"/>
      <c r="H27" s="72"/>
      <c r="I27" s="72"/>
      <c r="J27" s="72"/>
      <c r="K27" s="72"/>
      <c r="L27" s="72"/>
      <c r="M27" s="72"/>
      <c r="N27" s="72"/>
      <c r="O27" s="72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17.649999999999999" customHeight="1" x14ac:dyDescent="0.55000000000000004">
      <c r="A28" s="115">
        <v>23</v>
      </c>
      <c r="B28" s="115">
        <v>6607</v>
      </c>
      <c r="C28" s="116" t="s">
        <v>242</v>
      </c>
      <c r="D28" s="103" t="s">
        <v>173</v>
      </c>
      <c r="E28" s="98" t="s">
        <v>45</v>
      </c>
      <c r="F28" s="98"/>
      <c r="G28" s="76"/>
      <c r="H28" s="72"/>
      <c r="I28" s="72"/>
      <c r="J28" s="72"/>
      <c r="K28" s="72"/>
      <c r="L28" s="72"/>
      <c r="M28" s="72"/>
      <c r="N28" s="72"/>
      <c r="O28" s="72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17.649999999999999" customHeight="1" x14ac:dyDescent="0.45">
      <c r="A29" s="115">
        <v>24</v>
      </c>
      <c r="B29" s="117">
        <v>6707</v>
      </c>
      <c r="C29" s="118" t="s">
        <v>359</v>
      </c>
      <c r="D29" s="107" t="s">
        <v>173</v>
      </c>
      <c r="E29" s="98" t="s">
        <v>45</v>
      </c>
      <c r="F29" s="98"/>
      <c r="G29" s="76"/>
      <c r="H29" s="72"/>
      <c r="I29" s="72"/>
      <c r="J29" s="72"/>
      <c r="K29" s="72"/>
      <c r="L29" s="72"/>
      <c r="M29" s="72"/>
      <c r="N29" s="72"/>
      <c r="O29" s="72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17.649999999999999" customHeight="1" x14ac:dyDescent="0.45">
      <c r="A30" s="115">
        <v>25</v>
      </c>
      <c r="B30" s="115">
        <v>6711</v>
      </c>
      <c r="C30" s="116" t="s">
        <v>369</v>
      </c>
      <c r="D30" s="107" t="s">
        <v>173</v>
      </c>
      <c r="E30" s="98" t="s">
        <v>45</v>
      </c>
      <c r="F30" s="98"/>
      <c r="G30" s="73"/>
      <c r="H30" s="74"/>
      <c r="I30" s="72"/>
      <c r="J30" s="72"/>
      <c r="K30" s="72"/>
      <c r="L30" s="72"/>
      <c r="M30" s="72"/>
      <c r="N30" s="72"/>
      <c r="O30" s="72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17.649999999999999" customHeight="1" x14ac:dyDescent="0.55000000000000004">
      <c r="A31" s="115">
        <v>26</v>
      </c>
      <c r="B31" s="115">
        <v>6727</v>
      </c>
      <c r="C31" s="116" t="s">
        <v>398</v>
      </c>
      <c r="D31" s="103" t="s">
        <v>173</v>
      </c>
      <c r="E31" s="98" t="s">
        <v>45</v>
      </c>
      <c r="F31" s="98"/>
      <c r="G31" s="76"/>
      <c r="H31" s="72"/>
      <c r="I31" s="72"/>
      <c r="J31" s="72"/>
      <c r="K31" s="72"/>
      <c r="L31" s="72"/>
      <c r="M31" s="72"/>
      <c r="N31" s="72"/>
      <c r="O31" s="72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17.649999999999999" customHeight="1" x14ac:dyDescent="0.45">
      <c r="A32" s="115">
        <v>27</v>
      </c>
      <c r="B32" s="119">
        <v>6752</v>
      </c>
      <c r="C32" s="120" t="s">
        <v>615</v>
      </c>
      <c r="D32" s="107" t="s">
        <v>173</v>
      </c>
      <c r="E32" s="98" t="s">
        <v>45</v>
      </c>
      <c r="F32" s="98"/>
      <c r="G32" s="76"/>
      <c r="H32" s="72"/>
      <c r="I32" s="72"/>
      <c r="J32" s="72"/>
      <c r="K32" s="72"/>
      <c r="L32" s="72"/>
      <c r="M32" s="72"/>
      <c r="N32" s="72"/>
      <c r="O32" s="72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17.649999999999999" customHeight="1" x14ac:dyDescent="0.55000000000000004">
      <c r="A33" s="115">
        <v>28</v>
      </c>
      <c r="B33" s="115">
        <v>6769</v>
      </c>
      <c r="C33" s="116" t="s">
        <v>452</v>
      </c>
      <c r="D33" s="103" t="s">
        <v>173</v>
      </c>
      <c r="E33" s="98" t="s">
        <v>44</v>
      </c>
      <c r="F33" s="98"/>
      <c r="G33" s="76"/>
      <c r="H33" s="76"/>
      <c r="I33" s="76"/>
      <c r="J33" s="76"/>
      <c r="K33" s="76"/>
      <c r="L33" s="76"/>
      <c r="M33" s="76"/>
      <c r="N33" s="76"/>
      <c r="O33" s="76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17.649999999999999" customHeight="1" x14ac:dyDescent="0.55000000000000004">
      <c r="A34" s="115">
        <v>29</v>
      </c>
      <c r="B34" s="115">
        <v>6771</v>
      </c>
      <c r="C34" s="116" t="s">
        <v>454</v>
      </c>
      <c r="D34" s="103" t="s">
        <v>173</v>
      </c>
      <c r="E34" s="98" t="s">
        <v>42</v>
      </c>
      <c r="F34" s="98"/>
      <c r="G34" s="76"/>
      <c r="H34" s="72"/>
      <c r="I34" s="72"/>
      <c r="J34" s="72"/>
      <c r="K34" s="72"/>
      <c r="L34" s="72"/>
      <c r="M34" s="72"/>
      <c r="N34" s="72"/>
      <c r="O34" s="72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17.649999999999999" customHeight="1" x14ac:dyDescent="0.45">
      <c r="A35" s="115">
        <v>30</v>
      </c>
      <c r="B35" s="119">
        <v>6887</v>
      </c>
      <c r="C35" s="120" t="s">
        <v>616</v>
      </c>
      <c r="D35" s="107" t="s">
        <v>173</v>
      </c>
      <c r="E35" s="98" t="s">
        <v>44</v>
      </c>
      <c r="F35" s="98"/>
      <c r="G35" s="76"/>
      <c r="H35" s="72"/>
      <c r="I35" s="72"/>
      <c r="J35" s="72"/>
      <c r="K35" s="72"/>
      <c r="L35" s="72"/>
      <c r="M35" s="72"/>
      <c r="N35" s="72"/>
      <c r="O35" s="72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17.649999999999999" customHeight="1" x14ac:dyDescent="0.45">
      <c r="A36" s="115">
        <v>31</v>
      </c>
      <c r="B36" s="115">
        <v>6898</v>
      </c>
      <c r="C36" s="116" t="s">
        <v>635</v>
      </c>
      <c r="D36" s="107" t="s">
        <v>173</v>
      </c>
      <c r="E36" s="98" t="s">
        <v>43</v>
      </c>
      <c r="F36" s="98"/>
      <c r="G36" s="72"/>
      <c r="H36" s="72"/>
      <c r="I36" s="72"/>
      <c r="J36" s="72"/>
      <c r="K36" s="72"/>
      <c r="L36" s="72"/>
      <c r="M36" s="72"/>
      <c r="N36" s="72"/>
      <c r="O36" s="72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17.649999999999999" customHeight="1" x14ac:dyDescent="0.45">
      <c r="A37" s="115">
        <v>32</v>
      </c>
      <c r="B37" s="115">
        <v>6909</v>
      </c>
      <c r="C37" s="116" t="s">
        <v>642</v>
      </c>
      <c r="D37" s="107" t="s">
        <v>173</v>
      </c>
      <c r="E37" s="98" t="s">
        <v>42</v>
      </c>
      <c r="F37" s="98"/>
      <c r="G37" s="72"/>
      <c r="H37" s="72"/>
      <c r="I37" s="72"/>
      <c r="J37" s="72"/>
      <c r="K37" s="72"/>
      <c r="L37" s="72"/>
      <c r="M37" s="72"/>
      <c r="N37" s="72"/>
      <c r="O37" s="72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17.649999999999999" customHeight="1" x14ac:dyDescent="0.45">
      <c r="A38" s="115">
        <v>33</v>
      </c>
      <c r="B38" s="115">
        <v>6911</v>
      </c>
      <c r="C38" s="116" t="s">
        <v>657</v>
      </c>
      <c r="D38" s="107" t="s">
        <v>173</v>
      </c>
      <c r="E38" s="98" t="s">
        <v>45</v>
      </c>
      <c r="F38" s="98"/>
      <c r="G38" s="76"/>
      <c r="H38" s="72"/>
      <c r="I38" s="72"/>
      <c r="J38" s="72"/>
      <c r="K38" s="72"/>
      <c r="L38" s="72"/>
      <c r="M38" s="72"/>
      <c r="N38" s="72"/>
      <c r="O38" s="72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17.649999999999999" customHeight="1" x14ac:dyDescent="0.45">
      <c r="A39" s="115">
        <v>34</v>
      </c>
      <c r="B39" s="115">
        <v>6949</v>
      </c>
      <c r="C39" s="116" t="s">
        <v>773</v>
      </c>
      <c r="D39" s="107" t="s">
        <v>173</v>
      </c>
      <c r="E39" s="98" t="s">
        <v>43</v>
      </c>
      <c r="F39" s="167"/>
      <c r="G39" s="76"/>
      <c r="H39" s="76"/>
      <c r="I39" s="76"/>
      <c r="J39" s="76"/>
      <c r="K39" s="76"/>
      <c r="L39" s="76"/>
      <c r="M39" s="76"/>
      <c r="N39" s="76"/>
      <c r="O39" s="76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17.649999999999999" customHeight="1" x14ac:dyDescent="0.45">
      <c r="A40" s="115">
        <v>35</v>
      </c>
      <c r="B40" s="115">
        <v>7056</v>
      </c>
      <c r="C40" s="116" t="s">
        <v>898</v>
      </c>
      <c r="D40" s="107" t="s">
        <v>173</v>
      </c>
      <c r="E40" s="98" t="s">
        <v>44</v>
      </c>
      <c r="F40" s="167"/>
      <c r="G40" s="76"/>
      <c r="H40" s="76"/>
      <c r="I40" s="76"/>
      <c r="J40" s="76"/>
      <c r="K40" s="76"/>
      <c r="L40" s="76"/>
      <c r="M40" s="76"/>
      <c r="N40" s="76"/>
      <c r="O40" s="76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17.649999999999999" customHeight="1" x14ac:dyDescent="0.45">
      <c r="A41" s="115">
        <v>36</v>
      </c>
      <c r="B41" s="152">
        <v>7057</v>
      </c>
      <c r="C41" s="153" t="s">
        <v>897</v>
      </c>
      <c r="D41" s="154" t="s">
        <v>173</v>
      </c>
      <c r="E41" s="98" t="s">
        <v>45</v>
      </c>
      <c r="F41" s="167"/>
      <c r="G41" s="76"/>
      <c r="H41" s="72"/>
      <c r="I41" s="72"/>
      <c r="J41" s="72"/>
      <c r="K41" s="72"/>
      <c r="L41" s="72"/>
      <c r="M41" s="72"/>
      <c r="N41" s="72"/>
      <c r="O41" s="72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s="78" customFormat="1" ht="17.649999999999999" customHeight="1" x14ac:dyDescent="0.45">
      <c r="A42" s="115">
        <v>37</v>
      </c>
      <c r="B42" s="152"/>
      <c r="C42" s="153"/>
      <c r="D42" s="154"/>
      <c r="E42" s="98"/>
      <c r="F42" s="167"/>
      <c r="G42" s="76"/>
      <c r="H42" s="72"/>
      <c r="I42" s="72"/>
      <c r="J42" s="72"/>
      <c r="K42" s="72"/>
      <c r="L42" s="72"/>
      <c r="M42" s="72"/>
      <c r="N42" s="72"/>
      <c r="O42" s="72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s="78" customFormat="1" ht="17.649999999999999" customHeight="1" x14ac:dyDescent="0.45">
      <c r="A43" s="115">
        <v>38</v>
      </c>
      <c r="B43" s="152"/>
      <c r="C43" s="153"/>
      <c r="D43" s="154"/>
      <c r="E43" s="98"/>
      <c r="F43" s="80"/>
      <c r="G43" s="76"/>
      <c r="H43" s="72"/>
      <c r="I43" s="72"/>
      <c r="J43" s="72"/>
      <c r="K43" s="72"/>
      <c r="L43" s="72"/>
      <c r="M43" s="72"/>
      <c r="N43" s="72"/>
      <c r="O43" s="72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86"/>
      <c r="AC43" s="86"/>
      <c r="AD43" s="86"/>
    </row>
    <row r="44" spans="1:30" s="78" customFormat="1" ht="17.649999999999999" customHeight="1" x14ac:dyDescent="0.45">
      <c r="A44" s="115">
        <v>39</v>
      </c>
      <c r="B44" s="152"/>
      <c r="C44" s="153"/>
      <c r="D44" s="154"/>
      <c r="E44" s="98"/>
      <c r="F44" s="80"/>
      <c r="G44" s="72"/>
      <c r="H44" s="72"/>
      <c r="I44" s="72"/>
      <c r="J44" s="72"/>
      <c r="K44" s="72"/>
      <c r="L44" s="72"/>
      <c r="M44" s="72"/>
      <c r="N44" s="72"/>
      <c r="O44" s="72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86"/>
      <c r="AC44" s="86"/>
      <c r="AD44" s="86"/>
    </row>
    <row r="45" spans="1:30" s="78" customFormat="1" ht="17.649999999999999" customHeight="1" x14ac:dyDescent="0.45">
      <c r="A45" s="115">
        <v>40</v>
      </c>
      <c r="B45" s="152"/>
      <c r="C45" s="153"/>
      <c r="D45" s="154"/>
      <c r="E45" s="98"/>
      <c r="F45" s="80"/>
      <c r="G45" s="72"/>
      <c r="H45" s="72"/>
      <c r="I45" s="72"/>
      <c r="J45" s="72"/>
      <c r="K45" s="72"/>
      <c r="L45" s="72"/>
      <c r="M45" s="72"/>
      <c r="N45" s="72"/>
      <c r="O45" s="72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86"/>
      <c r="AC45" s="86"/>
      <c r="AD45" s="86"/>
    </row>
    <row r="46" spans="1:30" s="78" customFormat="1" ht="17.649999999999999" customHeight="1" x14ac:dyDescent="0.45">
      <c r="A46" s="115"/>
      <c r="B46" s="152"/>
      <c r="C46" s="153"/>
      <c r="D46" s="154"/>
      <c r="E46" s="98"/>
      <c r="F46" s="80"/>
      <c r="G46" s="72"/>
      <c r="H46" s="72"/>
      <c r="I46" s="72"/>
      <c r="J46" s="72"/>
      <c r="K46" s="72"/>
      <c r="L46" s="72"/>
      <c r="M46" s="72"/>
      <c r="N46" s="72"/>
      <c r="O46" s="72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86"/>
      <c r="AC46" s="86"/>
      <c r="AD46" s="86"/>
    </row>
    <row r="47" spans="1:30" s="78" customFormat="1" ht="17.649999999999999" customHeight="1" x14ac:dyDescent="0.45">
      <c r="A47" s="115"/>
      <c r="B47" s="152"/>
      <c r="C47" s="153"/>
      <c r="D47" s="154"/>
      <c r="E47" s="98"/>
      <c r="F47" s="80"/>
      <c r="G47" s="76"/>
      <c r="H47" s="76"/>
      <c r="I47" s="76"/>
      <c r="J47" s="76"/>
      <c r="K47" s="76"/>
      <c r="L47" s="76"/>
      <c r="M47" s="76"/>
      <c r="N47" s="76"/>
      <c r="O47" s="76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86"/>
      <c r="AC47" s="86"/>
      <c r="AD47" s="86"/>
    </row>
    <row r="48" spans="1:30" s="78" customFormat="1" ht="17.649999999999999" customHeight="1" x14ac:dyDescent="0.45">
      <c r="A48" s="115"/>
      <c r="B48" s="152"/>
      <c r="C48" s="153"/>
      <c r="D48" s="154"/>
      <c r="E48" s="98"/>
      <c r="F48" s="80"/>
      <c r="G48" s="76"/>
      <c r="H48" s="76"/>
      <c r="I48" s="76"/>
      <c r="J48" s="76"/>
      <c r="K48" s="76"/>
      <c r="L48" s="76"/>
      <c r="M48" s="76"/>
      <c r="N48" s="76"/>
      <c r="O48" s="76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86"/>
      <c r="AC48" s="86"/>
      <c r="AD48" s="86"/>
    </row>
    <row r="49" spans="1:30" s="78" customFormat="1" ht="17.850000000000001" customHeight="1" x14ac:dyDescent="0.55000000000000004">
      <c r="A49" s="77"/>
      <c r="B49" s="77"/>
      <c r="D49" s="101"/>
      <c r="E49" s="101"/>
      <c r="F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86"/>
      <c r="AC49" s="86"/>
      <c r="AD49" s="86"/>
    </row>
    <row r="50" spans="1:30" ht="17.850000000000001" customHeight="1" x14ac:dyDescent="0.55000000000000004">
      <c r="B50" s="160">
        <v>6789</v>
      </c>
      <c r="C50" s="161" t="s">
        <v>518</v>
      </c>
      <c r="D50" s="155" t="s">
        <v>173</v>
      </c>
      <c r="E50" s="150" t="s">
        <v>43</v>
      </c>
    </row>
    <row r="51" spans="1:30" ht="17.850000000000001" customHeight="1" x14ac:dyDescent="0.55000000000000004">
      <c r="B51" s="115">
        <v>6770</v>
      </c>
      <c r="C51" s="116" t="s">
        <v>453</v>
      </c>
      <c r="D51" s="103" t="s">
        <v>173</v>
      </c>
      <c r="E51" s="98" t="s">
        <v>43</v>
      </c>
    </row>
    <row r="52" spans="1:30" ht="17.850000000000001" customHeight="1" x14ac:dyDescent="0.45">
      <c r="B52" s="115">
        <v>6901</v>
      </c>
      <c r="C52" s="161" t="s">
        <v>641</v>
      </c>
      <c r="D52" s="107" t="s">
        <v>173</v>
      </c>
      <c r="E52" s="98" t="s">
        <v>44</v>
      </c>
      <c r="F52" s="167"/>
    </row>
    <row r="53" spans="1:30" ht="17.850000000000001" customHeight="1" x14ac:dyDescent="0.55000000000000004">
      <c r="B53" s="115">
        <v>6609</v>
      </c>
      <c r="C53" s="116" t="s">
        <v>246</v>
      </c>
      <c r="D53" s="103" t="s">
        <v>173</v>
      </c>
      <c r="E53" s="98" t="s">
        <v>44</v>
      </c>
    </row>
  </sheetData>
  <sortState xmlns:xlrd2="http://schemas.microsoft.com/office/spreadsheetml/2017/richdata2" ref="B6:E41">
    <sortCondition ref="B6:B41"/>
  </sortState>
  <mergeCells count="9">
    <mergeCell ref="X3:AA3"/>
    <mergeCell ref="A4:E4"/>
    <mergeCell ref="I4:J4"/>
    <mergeCell ref="L4:M4"/>
    <mergeCell ref="A1:O1"/>
    <mergeCell ref="A2:O2"/>
    <mergeCell ref="A3:O3"/>
    <mergeCell ref="P3:S3"/>
    <mergeCell ref="T3:W3"/>
  </mergeCells>
  <phoneticPr fontId="28" type="noConversion"/>
  <pageMargins left="0.43307086614173229" right="0.19685039370078741" top="0.59" bottom="0.11811023622047245" header="0.24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D51"/>
  <sheetViews>
    <sheetView view="pageBreakPreview" zoomScale="110" zoomScaleNormal="100" zoomScaleSheetLayoutView="110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682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12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7" t="s">
        <v>211</v>
      </c>
      <c r="B4" s="377"/>
      <c r="C4" s="377"/>
      <c r="D4" s="377"/>
      <c r="E4" s="377"/>
      <c r="F4" s="377"/>
      <c r="G4" s="377"/>
      <c r="H4" s="11"/>
      <c r="I4" s="375" t="s">
        <v>3</v>
      </c>
      <c r="J4" s="375"/>
      <c r="K4" s="10">
        <f>AB4</f>
        <v>9</v>
      </c>
      <c r="L4" s="375" t="s">
        <v>35</v>
      </c>
      <c r="M4" s="375"/>
      <c r="N4" s="10">
        <f>AC4</f>
        <v>6</v>
      </c>
      <c r="O4" s="92" t="s">
        <v>2</v>
      </c>
      <c r="P4" s="3">
        <v>2</v>
      </c>
      <c r="Q4" s="3">
        <v>2</v>
      </c>
      <c r="R4" s="3">
        <v>2</v>
      </c>
      <c r="S4" s="3">
        <v>3</v>
      </c>
      <c r="T4" s="3">
        <v>1</v>
      </c>
      <c r="U4" s="3">
        <v>2</v>
      </c>
      <c r="V4" s="3">
        <v>2</v>
      </c>
      <c r="W4" s="3">
        <v>1</v>
      </c>
      <c r="X4" s="3">
        <f>P4+T4</f>
        <v>3</v>
      </c>
      <c r="Y4" s="3">
        <f>Q4+U4</f>
        <v>4</v>
      </c>
      <c r="Z4" s="3">
        <f>R4+V4</f>
        <v>4</v>
      </c>
      <c r="AA4" s="3">
        <f>S4+W4</f>
        <v>4</v>
      </c>
      <c r="AB4" s="16">
        <f>P4+Q4+R4+S4</f>
        <v>9</v>
      </c>
      <c r="AC4" s="16">
        <f>T4+U4+V4+W4</f>
        <v>6</v>
      </c>
      <c r="AD4" s="16">
        <f>X4+Y4+Z4+AA4</f>
        <v>15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X5" s="86">
        <f>COUNTIF(E6:O39,"เหลือง")</f>
        <v>3</v>
      </c>
      <c r="Y5" s="86">
        <f>COUNTIF(E6:O39,"เขียว")</f>
        <v>4</v>
      </c>
      <c r="Z5" s="86">
        <f>COUNTIF(E6:O39,"ชมพู")</f>
        <v>4</v>
      </c>
      <c r="AA5" s="86">
        <f>COUNTIF(E6:O39,"ฟ้า")</f>
        <v>4</v>
      </c>
    </row>
    <row r="6" spans="1:30" s="78" customFormat="1" ht="20.100000000000001" customHeight="1" x14ac:dyDescent="0.55000000000000004">
      <c r="A6" s="71">
        <v>1</v>
      </c>
      <c r="B6" s="71">
        <v>6207</v>
      </c>
      <c r="C6" s="72" t="s">
        <v>350</v>
      </c>
      <c r="D6" s="96" t="s">
        <v>46</v>
      </c>
      <c r="E6" s="98" t="s">
        <v>44</v>
      </c>
      <c r="F6" s="88"/>
      <c r="G6" s="98"/>
      <c r="H6" s="74"/>
      <c r="I6" s="72"/>
      <c r="J6" s="72"/>
      <c r="K6" s="72"/>
      <c r="L6" s="72"/>
      <c r="M6" s="72"/>
      <c r="N6" s="72"/>
      <c r="O6" s="72"/>
      <c r="P6" s="77" t="s">
        <v>45</v>
      </c>
      <c r="Q6" s="77">
        <f>COUNTIF(E6:E39,"เหลือง")</f>
        <v>3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6208</v>
      </c>
      <c r="C7" s="72" t="s">
        <v>335</v>
      </c>
      <c r="D7" s="96" t="s">
        <v>46</v>
      </c>
      <c r="E7" s="98" t="s">
        <v>44</v>
      </c>
      <c r="F7" s="88"/>
      <c r="G7" s="98"/>
      <c r="H7" s="74"/>
      <c r="I7" s="72"/>
      <c r="J7" s="72"/>
      <c r="K7" s="72"/>
      <c r="L7" s="72"/>
      <c r="M7" s="72"/>
      <c r="N7" s="72"/>
      <c r="O7" s="72"/>
      <c r="P7" s="77" t="s">
        <v>43</v>
      </c>
      <c r="Q7" s="77">
        <f>COUNTIF(E6:E39,"เขียว")</f>
        <v>4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6298</v>
      </c>
      <c r="C8" s="72" t="s">
        <v>255</v>
      </c>
      <c r="D8" s="96" t="s">
        <v>46</v>
      </c>
      <c r="E8" s="98" t="s">
        <v>42</v>
      </c>
      <c r="F8" s="88"/>
      <c r="G8" s="98"/>
      <c r="H8" s="74"/>
      <c r="I8" s="72"/>
      <c r="J8" s="72"/>
      <c r="K8" s="72"/>
      <c r="L8" s="72"/>
      <c r="M8" s="72"/>
      <c r="N8" s="72"/>
      <c r="O8" s="72"/>
      <c r="P8" s="77" t="s">
        <v>44</v>
      </c>
      <c r="Q8" s="77">
        <f>COUNTIF(E6:E39,"ชมพู")</f>
        <v>4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71">
        <v>6302</v>
      </c>
      <c r="C9" s="72" t="s">
        <v>259</v>
      </c>
      <c r="D9" s="96" t="s">
        <v>46</v>
      </c>
      <c r="E9" s="98" t="s">
        <v>43</v>
      </c>
      <c r="F9" s="88"/>
      <c r="G9" s="98"/>
      <c r="H9" s="74"/>
      <c r="I9" s="72"/>
      <c r="J9" s="72"/>
      <c r="K9" s="72"/>
      <c r="L9" s="72"/>
      <c r="M9" s="72"/>
      <c r="N9" s="72"/>
      <c r="O9" s="72"/>
      <c r="P9" s="77" t="s">
        <v>42</v>
      </c>
      <c r="Q9" s="77">
        <f>COUNTIF(E6:E39,"ฟ้า")</f>
        <v>4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71">
        <v>6314</v>
      </c>
      <c r="C10" s="72" t="s">
        <v>338</v>
      </c>
      <c r="D10" s="96" t="s">
        <v>46</v>
      </c>
      <c r="E10" s="98" t="s">
        <v>42</v>
      </c>
      <c r="F10" s="88"/>
      <c r="G10" s="98"/>
      <c r="H10" s="74"/>
      <c r="I10" s="72"/>
      <c r="J10" s="72"/>
      <c r="K10" s="72"/>
      <c r="L10" s="72"/>
      <c r="M10" s="72"/>
      <c r="N10" s="72"/>
      <c r="O10" s="72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71">
        <v>6320</v>
      </c>
      <c r="C11" s="75" t="s">
        <v>252</v>
      </c>
      <c r="D11" s="96" t="s">
        <v>46</v>
      </c>
      <c r="E11" s="98" t="s">
        <v>42</v>
      </c>
      <c r="F11" s="88"/>
      <c r="G11" s="98"/>
      <c r="H11" s="74"/>
      <c r="I11" s="72"/>
      <c r="J11" s="72"/>
      <c r="K11" s="72"/>
      <c r="L11" s="72"/>
      <c r="M11" s="72"/>
      <c r="N11" s="72"/>
      <c r="O11" s="72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71">
        <v>6323</v>
      </c>
      <c r="C12" s="72" t="s">
        <v>361</v>
      </c>
      <c r="D12" s="96" t="s">
        <v>46</v>
      </c>
      <c r="E12" s="98" t="s">
        <v>43</v>
      </c>
      <c r="F12" s="88"/>
      <c r="G12" s="73"/>
      <c r="H12" s="98"/>
      <c r="I12" s="72"/>
      <c r="J12" s="72"/>
      <c r="K12" s="72"/>
      <c r="L12" s="72"/>
      <c r="M12" s="72"/>
      <c r="N12" s="72"/>
      <c r="O12" s="72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6328</v>
      </c>
      <c r="C13" s="72" t="s">
        <v>258</v>
      </c>
      <c r="D13" s="96" t="s">
        <v>46</v>
      </c>
      <c r="E13" s="98" t="s">
        <v>45</v>
      </c>
      <c r="F13" s="88"/>
      <c r="G13" s="73"/>
      <c r="H13" s="98"/>
      <c r="I13" s="72"/>
      <c r="J13" s="72"/>
      <c r="K13" s="72"/>
      <c r="L13" s="72"/>
      <c r="M13" s="72"/>
      <c r="N13" s="72"/>
      <c r="O13" s="72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6334</v>
      </c>
      <c r="C14" s="72" t="s">
        <v>253</v>
      </c>
      <c r="D14" s="96" t="s">
        <v>46</v>
      </c>
      <c r="E14" s="98" t="s">
        <v>45</v>
      </c>
      <c r="F14" s="88"/>
      <c r="G14" s="73"/>
      <c r="H14" s="98"/>
      <c r="I14" s="72"/>
      <c r="J14" s="72"/>
      <c r="K14" s="72"/>
      <c r="L14" s="72"/>
      <c r="M14" s="72"/>
      <c r="N14" s="72"/>
      <c r="O14" s="72"/>
      <c r="P14" s="77"/>
      <c r="Q14" s="77"/>
      <c r="R14" s="229"/>
      <c r="S14" s="77"/>
      <c r="T14" s="77"/>
      <c r="U14" s="77"/>
      <c r="V14" s="77"/>
      <c r="W14" s="77"/>
      <c r="X14" s="77"/>
      <c r="Y14" s="77"/>
      <c r="Z14" s="77"/>
      <c r="AA14" s="77"/>
      <c r="AB14" s="86"/>
      <c r="AC14" s="86"/>
      <c r="AD14" s="86"/>
    </row>
    <row r="15" spans="1:30" s="78" customFormat="1" ht="20.100000000000001" customHeight="1" x14ac:dyDescent="0.55000000000000004">
      <c r="A15" s="71">
        <v>10</v>
      </c>
      <c r="B15" s="71">
        <v>6341</v>
      </c>
      <c r="C15" s="72" t="s">
        <v>256</v>
      </c>
      <c r="D15" s="96" t="s">
        <v>46</v>
      </c>
      <c r="E15" s="98" t="s">
        <v>44</v>
      </c>
      <c r="F15" s="88"/>
      <c r="G15" s="73"/>
      <c r="H15" s="98"/>
      <c r="I15" s="72"/>
      <c r="J15" s="72"/>
      <c r="K15" s="72"/>
      <c r="L15" s="72"/>
      <c r="M15" s="72"/>
      <c r="N15" s="72"/>
      <c r="O15" s="72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86"/>
      <c r="AC15" s="86"/>
      <c r="AD15" s="86"/>
    </row>
    <row r="16" spans="1:30" s="78" customFormat="1" ht="20.100000000000001" customHeight="1" x14ac:dyDescent="0.55000000000000004">
      <c r="A16" s="71">
        <v>11</v>
      </c>
      <c r="B16" s="71">
        <v>6344</v>
      </c>
      <c r="C16" s="72" t="s">
        <v>339</v>
      </c>
      <c r="D16" s="96" t="s">
        <v>46</v>
      </c>
      <c r="E16" s="98" t="s">
        <v>43</v>
      </c>
      <c r="F16" s="88"/>
      <c r="G16" s="73"/>
      <c r="H16" s="98"/>
      <c r="I16" s="72"/>
      <c r="J16" s="72"/>
      <c r="K16" s="72"/>
      <c r="L16" s="72"/>
      <c r="M16" s="72"/>
      <c r="N16" s="72"/>
      <c r="O16" s="72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86"/>
      <c r="AC16" s="86"/>
      <c r="AD16" s="86"/>
    </row>
    <row r="17" spans="1:30" s="78" customFormat="1" ht="20.100000000000001" customHeight="1" x14ac:dyDescent="0.55000000000000004">
      <c r="A17" s="71">
        <v>12</v>
      </c>
      <c r="B17" s="71">
        <v>6352</v>
      </c>
      <c r="C17" s="72" t="s">
        <v>337</v>
      </c>
      <c r="D17" s="96" t="s">
        <v>46</v>
      </c>
      <c r="E17" s="98" t="s">
        <v>43</v>
      </c>
      <c r="F17" s="95"/>
      <c r="G17" s="76"/>
      <c r="H17" s="98"/>
      <c r="I17" s="72"/>
      <c r="J17" s="72"/>
      <c r="K17" s="72"/>
      <c r="L17" s="72"/>
      <c r="M17" s="72"/>
      <c r="N17" s="72"/>
      <c r="O17" s="72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86"/>
      <c r="AC17" s="86"/>
      <c r="AD17" s="86"/>
    </row>
    <row r="18" spans="1:30" s="78" customFormat="1" ht="20.100000000000001" customHeight="1" x14ac:dyDescent="0.55000000000000004">
      <c r="A18" s="71">
        <v>13</v>
      </c>
      <c r="B18" s="71">
        <v>6369</v>
      </c>
      <c r="C18" s="72" t="s">
        <v>254</v>
      </c>
      <c r="D18" s="96" t="s">
        <v>46</v>
      </c>
      <c r="E18" s="98" t="s">
        <v>44</v>
      </c>
      <c r="F18" s="151"/>
      <c r="G18" s="73"/>
      <c r="H18" s="98"/>
      <c r="I18" s="72"/>
      <c r="J18" s="72"/>
      <c r="K18" s="72"/>
      <c r="L18" s="72"/>
      <c r="M18" s="72"/>
      <c r="N18" s="72"/>
      <c r="O18" s="72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20.100000000000001" customHeight="1" x14ac:dyDescent="0.55000000000000004">
      <c r="A19" s="71">
        <v>14</v>
      </c>
      <c r="B19" s="71">
        <v>6372</v>
      </c>
      <c r="C19" s="72" t="s">
        <v>250</v>
      </c>
      <c r="D19" s="96" t="s">
        <v>46</v>
      </c>
      <c r="E19" s="98" t="s">
        <v>45</v>
      </c>
      <c r="F19" s="95"/>
      <c r="G19" s="76"/>
      <c r="H19" s="98"/>
      <c r="I19" s="72"/>
      <c r="J19" s="72"/>
      <c r="K19" s="72"/>
      <c r="L19" s="72"/>
      <c r="M19" s="72"/>
      <c r="N19" s="72"/>
      <c r="O19" s="72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86"/>
      <c r="AC19" s="86"/>
      <c r="AD19" s="86"/>
    </row>
    <row r="20" spans="1:30" s="78" customFormat="1" ht="20.100000000000001" customHeight="1" x14ac:dyDescent="0.55000000000000004">
      <c r="A20" s="71">
        <v>15</v>
      </c>
      <c r="B20" s="71">
        <v>6612</v>
      </c>
      <c r="C20" s="72" t="s">
        <v>257</v>
      </c>
      <c r="D20" s="96" t="s">
        <v>46</v>
      </c>
      <c r="E20" s="98" t="s">
        <v>42</v>
      </c>
      <c r="F20" s="88"/>
      <c r="G20" s="73"/>
      <c r="H20" s="98"/>
      <c r="I20" s="72"/>
      <c r="J20" s="72"/>
      <c r="K20" s="72"/>
      <c r="L20" s="72"/>
      <c r="M20" s="72"/>
      <c r="N20" s="72"/>
      <c r="O20" s="72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20.100000000000001" customHeight="1" x14ac:dyDescent="0.55000000000000004">
      <c r="A21" s="71">
        <v>16</v>
      </c>
      <c r="B21" s="71"/>
      <c r="C21" s="72"/>
      <c r="D21" s="96"/>
      <c r="E21" s="98"/>
      <c r="F21" s="88"/>
      <c r="G21" s="73"/>
      <c r="H21" s="74"/>
      <c r="I21" s="72"/>
      <c r="J21" s="72"/>
      <c r="K21" s="72"/>
      <c r="L21" s="72"/>
      <c r="M21" s="72"/>
      <c r="N21" s="72"/>
      <c r="O21" s="72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/>
      <c r="C22" s="72"/>
      <c r="D22" s="96"/>
      <c r="E22" s="98"/>
      <c r="F22" s="88"/>
      <c r="G22" s="73"/>
      <c r="H22" s="74"/>
      <c r="I22" s="72"/>
      <c r="J22" s="72"/>
      <c r="K22" s="72"/>
      <c r="L22" s="72"/>
      <c r="M22" s="72"/>
      <c r="N22" s="72"/>
      <c r="O22" s="72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/>
      <c r="C23" s="72"/>
      <c r="D23" s="96"/>
      <c r="E23" s="98"/>
      <c r="F23" s="88"/>
      <c r="G23" s="73"/>
      <c r="H23" s="74"/>
      <c r="I23" s="72"/>
      <c r="J23" s="72"/>
      <c r="K23" s="72"/>
      <c r="L23" s="72"/>
      <c r="M23" s="72"/>
      <c r="N23" s="72"/>
      <c r="O23" s="72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71"/>
      <c r="C24" s="72"/>
      <c r="D24" s="96"/>
      <c r="E24" s="98"/>
      <c r="F24" s="89"/>
      <c r="G24" s="72"/>
      <c r="H24" s="72"/>
      <c r="I24" s="72"/>
      <c r="J24" s="72"/>
      <c r="K24" s="72"/>
      <c r="L24" s="72"/>
      <c r="M24" s="72"/>
      <c r="N24" s="72"/>
      <c r="O24" s="72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71"/>
      <c r="C25" s="72"/>
      <c r="D25" s="96"/>
      <c r="E25" s="98"/>
      <c r="F25" s="88"/>
      <c r="G25" s="73"/>
      <c r="H25" s="74"/>
      <c r="I25" s="72"/>
      <c r="J25" s="72"/>
      <c r="K25" s="72"/>
      <c r="L25" s="72"/>
      <c r="M25" s="72"/>
      <c r="N25" s="72"/>
      <c r="O25" s="72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71"/>
      <c r="C26" s="72"/>
      <c r="D26" s="96"/>
      <c r="E26" s="98"/>
      <c r="F26" s="88"/>
      <c r="G26" s="73"/>
      <c r="H26" s="74"/>
      <c r="I26" s="72"/>
      <c r="J26" s="72"/>
      <c r="K26" s="72"/>
      <c r="L26" s="72"/>
      <c r="M26" s="72"/>
      <c r="N26" s="72"/>
      <c r="O26" s="72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/>
      <c r="B27" s="71"/>
      <c r="C27" s="72"/>
      <c r="D27" s="99"/>
      <c r="E27" s="99"/>
      <c r="F27" s="89"/>
      <c r="G27" s="72"/>
      <c r="H27" s="72"/>
      <c r="I27" s="72"/>
      <c r="J27" s="72"/>
      <c r="K27" s="72"/>
      <c r="L27" s="72"/>
      <c r="M27" s="72"/>
      <c r="N27" s="72"/>
      <c r="O27" s="72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/>
      <c r="B28" s="71"/>
      <c r="C28" s="72"/>
      <c r="D28" s="99"/>
      <c r="E28" s="99"/>
      <c r="F28" s="89"/>
      <c r="G28" s="72"/>
      <c r="H28" s="72"/>
      <c r="I28" s="72"/>
      <c r="J28" s="72"/>
      <c r="K28" s="72"/>
      <c r="L28" s="72"/>
      <c r="M28" s="72"/>
      <c r="N28" s="72"/>
      <c r="O28" s="72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/>
      <c r="B29" s="71"/>
      <c r="C29" s="72"/>
      <c r="D29" s="99"/>
      <c r="E29" s="99"/>
      <c r="F29" s="89"/>
      <c r="G29" s="72"/>
      <c r="H29" s="72"/>
      <c r="I29" s="72"/>
      <c r="J29" s="72"/>
      <c r="K29" s="72"/>
      <c r="L29" s="72"/>
      <c r="M29" s="72"/>
      <c r="N29" s="72"/>
      <c r="O29" s="72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7"/>
      <c r="B30" s="77"/>
      <c r="D30" s="101"/>
      <c r="E30" s="101"/>
      <c r="F30" s="90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7"/>
      <c r="B31" s="77"/>
      <c r="D31" s="101"/>
      <c r="E31" s="101"/>
      <c r="F31" s="90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7"/>
      <c r="B32" s="77"/>
      <c r="D32" s="101"/>
      <c r="E32" s="101"/>
      <c r="F32" s="90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7"/>
      <c r="B33" s="77"/>
      <c r="D33" s="101"/>
      <c r="E33" s="101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7"/>
      <c r="B34" s="77"/>
      <c r="D34" s="101"/>
      <c r="E34" s="101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7"/>
      <c r="B35" s="77"/>
      <c r="D35" s="101"/>
      <c r="E35" s="101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7"/>
      <c r="B36" s="77"/>
      <c r="D36" s="101"/>
      <c r="E36" s="101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7"/>
      <c r="B37" s="77"/>
      <c r="D37" s="101"/>
      <c r="E37" s="101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17.850000000000001" customHeight="1" x14ac:dyDescent="0.55000000000000004">
      <c r="A38" s="77"/>
      <c r="B38" s="77"/>
      <c r="D38" s="101"/>
      <c r="E38" s="101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17.850000000000001" customHeight="1" x14ac:dyDescent="0.55000000000000004">
      <c r="A39" s="77"/>
      <c r="B39" s="77"/>
      <c r="D39" s="101"/>
      <c r="E39" s="101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17.850000000000001" customHeight="1" x14ac:dyDescent="0.55000000000000004">
      <c r="A40" s="77"/>
      <c r="B40" s="77"/>
      <c r="D40" s="101"/>
      <c r="E40" s="101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ht="17.850000000000001" customHeight="1" x14ac:dyDescent="0.55000000000000004">
      <c r="D41" s="102"/>
      <c r="E41" s="102"/>
    </row>
    <row r="42" spans="1:30" ht="17.850000000000001" customHeight="1" x14ac:dyDescent="0.55000000000000004">
      <c r="D42" s="102"/>
      <c r="E42" s="102"/>
    </row>
    <row r="43" spans="1:30" ht="17.850000000000001" customHeight="1" x14ac:dyDescent="0.55000000000000004">
      <c r="D43" s="102"/>
      <c r="E43" s="102"/>
    </row>
    <row r="44" spans="1:30" ht="17.850000000000001" customHeight="1" x14ac:dyDescent="0.55000000000000004">
      <c r="D44" s="102"/>
      <c r="E44" s="102"/>
    </row>
    <row r="45" spans="1:30" ht="17.850000000000001" customHeight="1" x14ac:dyDescent="0.55000000000000004">
      <c r="D45" s="102"/>
      <c r="E45" s="102"/>
    </row>
    <row r="46" spans="1:30" ht="17.850000000000001" customHeight="1" x14ac:dyDescent="0.55000000000000004">
      <c r="D46" s="102"/>
      <c r="E46" s="102"/>
    </row>
    <row r="47" spans="1:30" ht="17.850000000000001" customHeight="1" x14ac:dyDescent="0.55000000000000004">
      <c r="D47" s="102"/>
      <c r="E47" s="102"/>
    </row>
    <row r="48" spans="1:30" ht="17.850000000000001" customHeight="1" x14ac:dyDescent="0.55000000000000004">
      <c r="D48" s="102"/>
      <c r="E48" s="102"/>
    </row>
    <row r="49" spans="4:5" ht="17.850000000000001" customHeight="1" x14ac:dyDescent="0.55000000000000004">
      <c r="D49" s="102"/>
      <c r="E49" s="102"/>
    </row>
    <row r="50" spans="4:5" ht="17.850000000000001" customHeight="1" x14ac:dyDescent="0.55000000000000004">
      <c r="D50" s="102"/>
      <c r="E50" s="102"/>
    </row>
    <row r="51" spans="4:5" ht="17.850000000000001" customHeight="1" x14ac:dyDescent="0.55000000000000004">
      <c r="D51" s="102"/>
      <c r="E51" s="102"/>
    </row>
  </sheetData>
  <sortState xmlns:xlrd2="http://schemas.microsoft.com/office/spreadsheetml/2017/richdata2" ref="B6:E20">
    <sortCondition ref="B6:B20"/>
  </sortState>
  <mergeCells count="9">
    <mergeCell ref="X3:AA3"/>
    <mergeCell ref="A4:G4"/>
    <mergeCell ref="I4:J4"/>
    <mergeCell ref="L4:M4"/>
    <mergeCell ref="A1:O1"/>
    <mergeCell ref="A2:O2"/>
    <mergeCell ref="A3:O3"/>
    <mergeCell ref="P3:S3"/>
    <mergeCell ref="T3:W3"/>
  </mergeCells>
  <pageMargins left="0.44" right="0.2" top="0.6" bottom="0.12" header="0" footer="0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view="pageBreakPreview" zoomScale="57" zoomScaleNormal="100" zoomScaleSheetLayoutView="57" workbookViewId="0">
      <selection activeCell="K8" sqref="K8"/>
    </sheetView>
  </sheetViews>
  <sheetFormatPr defaultColWidth="8.625" defaultRowHeight="24" x14ac:dyDescent="0.55000000000000004"/>
  <cols>
    <col min="1" max="1" width="3.25" style="295" customWidth="1"/>
    <col min="2" max="2" width="4.625" style="114" customWidth="1"/>
    <col min="3" max="3" width="5.875" style="4" customWidth="1"/>
    <col min="4" max="4" width="7.125" style="4" customWidth="1"/>
    <col min="5" max="5" width="27.25" style="225" customWidth="1"/>
    <col min="6" max="6" width="9.25" style="4" customWidth="1"/>
    <col min="7" max="7" width="7.75" style="4" customWidth="1"/>
    <col min="8" max="9" width="13.75" style="4" customWidth="1"/>
    <col min="10" max="10" width="5.375" style="4" customWidth="1"/>
    <col min="11" max="11" width="7.125" style="4" customWidth="1"/>
    <col min="12" max="12" width="5.375" style="4" customWidth="1"/>
    <col min="13" max="13" width="6.25" style="4" customWidth="1"/>
    <col min="14" max="14" width="17" style="4" customWidth="1"/>
    <col min="17" max="17" width="7.25" customWidth="1"/>
  </cols>
  <sheetData>
    <row r="1" spans="1:14" ht="47.1" customHeight="1" x14ac:dyDescent="0.55000000000000004">
      <c r="A1" s="345" t="s">
        <v>935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ht="24.6" customHeight="1" x14ac:dyDescent="0.55000000000000004">
      <c r="A2" s="346" t="s">
        <v>34</v>
      </c>
      <c r="B2" s="348" t="s">
        <v>658</v>
      </c>
      <c r="C2" s="346" t="s">
        <v>5</v>
      </c>
      <c r="D2" s="346" t="s">
        <v>157</v>
      </c>
      <c r="E2" s="346" t="s">
        <v>0</v>
      </c>
      <c r="F2" s="346" t="s">
        <v>655</v>
      </c>
      <c r="G2" s="346" t="s">
        <v>340</v>
      </c>
      <c r="H2" s="347" t="s">
        <v>918</v>
      </c>
      <c r="I2" s="347"/>
      <c r="J2" s="347" t="s">
        <v>914</v>
      </c>
      <c r="K2" s="347"/>
      <c r="L2" s="347"/>
      <c r="M2" s="346" t="s">
        <v>899</v>
      </c>
      <c r="N2" s="346" t="s">
        <v>669</v>
      </c>
    </row>
    <row r="3" spans="1:14" s="296" customFormat="1" ht="24.6" customHeight="1" x14ac:dyDescent="0.55000000000000004">
      <c r="A3" s="346"/>
      <c r="B3" s="348"/>
      <c r="C3" s="346"/>
      <c r="D3" s="346"/>
      <c r="E3" s="346"/>
      <c r="F3" s="346"/>
      <c r="G3" s="346"/>
      <c r="H3" s="70" t="s">
        <v>919</v>
      </c>
      <c r="I3" s="70" t="s">
        <v>920</v>
      </c>
      <c r="J3" s="70" t="s">
        <v>915</v>
      </c>
      <c r="K3" s="312" t="s">
        <v>668</v>
      </c>
      <c r="L3" s="70" t="s">
        <v>900</v>
      </c>
      <c r="M3" s="346"/>
      <c r="N3" s="346"/>
    </row>
    <row r="4" spans="1:14" ht="47.1" customHeight="1" x14ac:dyDescent="0.55000000000000004">
      <c r="A4" s="219"/>
      <c r="B4" s="297"/>
      <c r="C4" s="108"/>
      <c r="D4" s="108"/>
      <c r="E4" s="29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47.1" customHeight="1" x14ac:dyDescent="0.55000000000000004">
      <c r="A5" s="219"/>
      <c r="B5" s="297"/>
      <c r="C5" s="108"/>
      <c r="D5" s="108"/>
      <c r="E5" s="29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47.1" customHeight="1" x14ac:dyDescent="0.55000000000000004">
      <c r="A6" s="219"/>
      <c r="B6" s="297"/>
      <c r="C6" s="108"/>
      <c r="D6" s="108"/>
      <c r="E6" s="298"/>
      <c r="F6" s="108"/>
      <c r="G6" s="108"/>
      <c r="H6" s="108"/>
      <c r="I6" s="108"/>
      <c r="J6" s="108"/>
      <c r="K6" s="108"/>
      <c r="L6" s="108"/>
      <c r="M6" s="108"/>
      <c r="N6" s="108"/>
    </row>
    <row r="7" spans="1:14" ht="47.1" customHeight="1" x14ac:dyDescent="0.55000000000000004">
      <c r="A7" s="219"/>
      <c r="B7" s="297"/>
      <c r="C7" s="108"/>
      <c r="D7" s="108"/>
      <c r="E7" s="298"/>
      <c r="F7" s="108"/>
      <c r="G7" s="108"/>
      <c r="H7" s="108"/>
      <c r="I7" s="108"/>
      <c r="J7" s="108"/>
      <c r="K7" s="108"/>
      <c r="L7" s="108"/>
      <c r="M7" s="108"/>
      <c r="N7" s="108"/>
    </row>
    <row r="8" spans="1:14" ht="47.1" customHeight="1" x14ac:dyDescent="0.55000000000000004">
      <c r="A8" s="219"/>
      <c r="B8" s="297"/>
      <c r="C8" s="108"/>
      <c r="D8" s="108"/>
      <c r="E8" s="298"/>
      <c r="F8" s="108"/>
      <c r="G8" s="108"/>
      <c r="H8" s="108"/>
      <c r="I8" s="108"/>
      <c r="J8" s="108"/>
      <c r="K8" s="108"/>
      <c r="L8" s="108"/>
      <c r="M8" s="108"/>
      <c r="N8" s="108"/>
    </row>
    <row r="9" spans="1:14" ht="47.1" customHeight="1" x14ac:dyDescent="0.55000000000000004">
      <c r="A9" s="219"/>
      <c r="B9" s="297"/>
      <c r="C9" s="108"/>
      <c r="D9" s="108"/>
      <c r="E9" s="298"/>
      <c r="F9" s="108"/>
      <c r="G9" s="108"/>
      <c r="H9" s="108"/>
      <c r="I9" s="108"/>
      <c r="J9" s="108"/>
      <c r="K9" s="108"/>
      <c r="L9" s="108"/>
      <c r="M9" s="108"/>
      <c r="N9" s="108"/>
    </row>
    <row r="10" spans="1:14" ht="47.1" customHeight="1" x14ac:dyDescent="0.55000000000000004">
      <c r="A10" s="219"/>
      <c r="B10" s="297"/>
      <c r="C10" s="108"/>
      <c r="D10" s="108"/>
      <c r="E10" s="298"/>
      <c r="F10" s="108"/>
      <c r="G10" s="108"/>
      <c r="H10" s="108"/>
      <c r="I10" s="108"/>
      <c r="J10" s="108"/>
      <c r="K10" s="108"/>
      <c r="L10" s="108"/>
      <c r="M10" s="108"/>
      <c r="N10" s="108"/>
    </row>
    <row r="11" spans="1:14" ht="47.1" customHeight="1" x14ac:dyDescent="0.55000000000000004">
      <c r="A11" s="219"/>
      <c r="B11" s="297"/>
      <c r="C11" s="108"/>
      <c r="D11" s="108"/>
      <c r="E11" s="298"/>
      <c r="F11" s="108"/>
      <c r="G11" s="108"/>
      <c r="H11" s="108"/>
      <c r="I11" s="108"/>
      <c r="J11" s="108"/>
      <c r="K11" s="108"/>
      <c r="L11" s="108"/>
      <c r="M11" s="108"/>
      <c r="N11" s="108"/>
    </row>
    <row r="12" spans="1:14" ht="47.1" customHeight="1" x14ac:dyDescent="0.55000000000000004">
      <c r="A12" s="219"/>
      <c r="B12" s="297"/>
      <c r="C12" s="108"/>
      <c r="D12" s="108"/>
      <c r="E12" s="298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ht="47.1" customHeight="1" x14ac:dyDescent="0.55000000000000004">
      <c r="A13" s="219"/>
      <c r="B13" s="297"/>
      <c r="C13" s="108"/>
      <c r="D13" s="108"/>
      <c r="E13" s="298"/>
      <c r="F13" s="108"/>
      <c r="G13" s="108"/>
      <c r="H13" s="108"/>
      <c r="I13" s="108"/>
      <c r="J13" s="108"/>
      <c r="K13" s="108"/>
      <c r="L13" s="108"/>
      <c r="M13" s="108"/>
      <c r="N13" s="108"/>
    </row>
  </sheetData>
  <sortState xmlns:xlrd2="http://schemas.microsoft.com/office/spreadsheetml/2017/richdata2" ref="B3:I13">
    <sortCondition ref="C3:C13"/>
    <sortCondition ref="D3:D13"/>
  </sortState>
  <mergeCells count="12">
    <mergeCell ref="A1:N1"/>
    <mergeCell ref="G2:G3"/>
    <mergeCell ref="H2:I2"/>
    <mergeCell ref="J2:L2"/>
    <mergeCell ref="M2:M3"/>
    <mergeCell ref="N2:N3"/>
    <mergeCell ref="A2:A3"/>
    <mergeCell ref="B2:B3"/>
    <mergeCell ref="C2:C3"/>
    <mergeCell ref="D2:D3"/>
    <mergeCell ref="E2:E3"/>
    <mergeCell ref="F2:F3"/>
  </mergeCells>
  <phoneticPr fontId="28" type="noConversion"/>
  <pageMargins left="0.44" right="0.12" top="0.39370078740157483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3"/>
  <sheetViews>
    <sheetView view="pageBreakPreview" zoomScale="50" zoomScaleNormal="100" zoomScaleSheetLayoutView="50" workbookViewId="0">
      <selection activeCell="E2" sqref="E2:E3"/>
    </sheetView>
  </sheetViews>
  <sheetFormatPr defaultColWidth="9" defaultRowHeight="24" x14ac:dyDescent="0.55000000000000004"/>
  <cols>
    <col min="1" max="1" width="4.75" style="4" customWidth="1"/>
    <col min="2" max="2" width="6.25" style="4" customWidth="1"/>
    <col min="3" max="3" width="6.75" style="4" customWidth="1"/>
    <col min="4" max="4" width="24.375" style="225" customWidth="1"/>
    <col min="5" max="5" width="26.5" style="225" customWidth="1"/>
    <col min="6" max="6" width="10.625" style="49" customWidth="1"/>
    <col min="7" max="7" width="5.375" style="4" customWidth="1"/>
    <col min="8" max="8" width="7.125" style="4" customWidth="1"/>
    <col min="9" max="9" width="14.375" style="4" customWidth="1"/>
    <col min="10" max="10" width="5.375" style="4" customWidth="1"/>
    <col min="11" max="11" width="6.25" style="4" customWidth="1"/>
    <col min="12" max="12" width="14.75" style="49" customWidth="1"/>
    <col min="13" max="16384" width="9" style="49"/>
  </cols>
  <sheetData>
    <row r="1" spans="1:12" ht="47.1" customHeight="1" x14ac:dyDescent="0.55000000000000004">
      <c r="A1" s="345" t="s">
        <v>934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s="220" customFormat="1" ht="24.6" customHeight="1" x14ac:dyDescent="0.55000000000000004">
      <c r="A2" s="349" t="s">
        <v>34</v>
      </c>
      <c r="B2" s="349" t="s">
        <v>5</v>
      </c>
      <c r="C2" s="349" t="s">
        <v>70</v>
      </c>
      <c r="D2" s="349" t="s">
        <v>0</v>
      </c>
      <c r="E2" s="349" t="s">
        <v>681</v>
      </c>
      <c r="F2" s="349" t="s">
        <v>396</v>
      </c>
      <c r="G2" s="351" t="s">
        <v>914</v>
      </c>
      <c r="H2" s="352"/>
      <c r="I2" s="352"/>
      <c r="J2" s="353"/>
      <c r="K2" s="346" t="s">
        <v>899</v>
      </c>
      <c r="L2" s="349" t="s">
        <v>669</v>
      </c>
    </row>
    <row r="3" spans="1:12" s="224" customFormat="1" ht="24.6" customHeight="1" x14ac:dyDescent="0.55000000000000004">
      <c r="A3" s="350"/>
      <c r="B3" s="350"/>
      <c r="C3" s="350"/>
      <c r="D3" s="350"/>
      <c r="E3" s="350"/>
      <c r="F3" s="350"/>
      <c r="G3" s="312" t="s">
        <v>900</v>
      </c>
      <c r="H3" s="70" t="s">
        <v>915</v>
      </c>
      <c r="I3" s="70" t="s">
        <v>916</v>
      </c>
      <c r="J3" s="70" t="s">
        <v>917</v>
      </c>
      <c r="K3" s="346"/>
      <c r="L3" s="350"/>
    </row>
    <row r="4" spans="1:12" s="224" customFormat="1" ht="47.1" customHeight="1" x14ac:dyDescent="0.55000000000000004">
      <c r="A4" s="219"/>
      <c r="B4" s="221"/>
      <c r="C4" s="221"/>
      <c r="D4" s="222"/>
      <c r="E4" s="222"/>
      <c r="F4" s="221"/>
      <c r="G4" s="108"/>
      <c r="H4" s="108"/>
      <c r="I4" s="108"/>
      <c r="J4" s="108"/>
      <c r="K4" s="108"/>
      <c r="L4" s="223"/>
    </row>
    <row r="5" spans="1:12" s="224" customFormat="1" ht="47.1" customHeight="1" x14ac:dyDescent="0.55000000000000004">
      <c r="A5" s="219"/>
      <c r="B5" s="221"/>
      <c r="C5" s="221"/>
      <c r="D5" s="222"/>
      <c r="E5" s="222"/>
      <c r="F5" s="221"/>
      <c r="G5" s="108"/>
      <c r="H5" s="108"/>
      <c r="I5" s="108"/>
      <c r="J5" s="108"/>
      <c r="K5" s="108"/>
      <c r="L5" s="223"/>
    </row>
    <row r="6" spans="1:12" s="224" customFormat="1" ht="47.1" customHeight="1" x14ac:dyDescent="0.55000000000000004">
      <c r="A6" s="219"/>
      <c r="B6" s="221"/>
      <c r="C6" s="221"/>
      <c r="D6" s="222"/>
      <c r="E6" s="222"/>
      <c r="F6" s="221"/>
      <c r="G6" s="108"/>
      <c r="H6" s="108"/>
      <c r="I6" s="108"/>
      <c r="J6" s="108"/>
      <c r="K6" s="108"/>
      <c r="L6" s="223"/>
    </row>
    <row r="7" spans="1:12" s="224" customFormat="1" ht="47.1" customHeight="1" x14ac:dyDescent="0.55000000000000004">
      <c r="A7" s="219"/>
      <c r="B7" s="221"/>
      <c r="C7" s="221"/>
      <c r="D7" s="222"/>
      <c r="E7" s="222"/>
      <c r="F7" s="221"/>
      <c r="G7" s="108"/>
      <c r="H7" s="108"/>
      <c r="I7" s="108"/>
      <c r="J7" s="108"/>
      <c r="K7" s="108"/>
      <c r="L7" s="223"/>
    </row>
    <row r="8" spans="1:12" s="224" customFormat="1" ht="47.1" customHeight="1" x14ac:dyDescent="0.55000000000000004">
      <c r="A8" s="219"/>
      <c r="B8" s="221"/>
      <c r="C8" s="221"/>
      <c r="D8" s="222"/>
      <c r="E8" s="222"/>
      <c r="F8" s="221"/>
      <c r="G8" s="108"/>
      <c r="H8" s="108"/>
      <c r="I8" s="108"/>
      <c r="J8" s="108"/>
      <c r="K8" s="108"/>
      <c r="L8" s="223"/>
    </row>
    <row r="9" spans="1:12" s="224" customFormat="1" ht="47.1" customHeight="1" x14ac:dyDescent="0.55000000000000004">
      <c r="A9" s="219"/>
      <c r="B9" s="221"/>
      <c r="C9" s="221"/>
      <c r="D9" s="222"/>
      <c r="E9" s="222"/>
      <c r="F9" s="221"/>
      <c r="G9" s="108"/>
      <c r="H9" s="108"/>
      <c r="I9" s="108"/>
      <c r="J9" s="108"/>
      <c r="K9" s="108"/>
      <c r="L9" s="223"/>
    </row>
    <row r="10" spans="1:12" s="224" customFormat="1" ht="47.1" customHeight="1" x14ac:dyDescent="0.55000000000000004">
      <c r="A10" s="219"/>
      <c r="B10" s="221"/>
      <c r="C10" s="221"/>
      <c r="D10" s="222"/>
      <c r="E10" s="222"/>
      <c r="F10" s="122"/>
      <c r="G10" s="108"/>
      <c r="H10" s="108"/>
      <c r="I10" s="108"/>
      <c r="J10" s="108"/>
      <c r="K10" s="108"/>
      <c r="L10" s="223"/>
    </row>
    <row r="11" spans="1:12" s="224" customFormat="1" ht="47.1" customHeight="1" x14ac:dyDescent="0.55000000000000004">
      <c r="A11" s="219"/>
      <c r="B11" s="221"/>
      <c r="C11" s="221"/>
      <c r="D11" s="222"/>
      <c r="E11" s="222"/>
      <c r="F11" s="122"/>
      <c r="G11" s="108"/>
      <c r="H11" s="108"/>
      <c r="I11" s="108"/>
      <c r="J11" s="108"/>
      <c r="K11" s="108"/>
      <c r="L11" s="223"/>
    </row>
    <row r="12" spans="1:12" s="224" customFormat="1" ht="47.1" customHeight="1" x14ac:dyDescent="0.55000000000000004">
      <c r="A12" s="219"/>
      <c r="B12" s="221"/>
      <c r="C12" s="221"/>
      <c r="D12" s="222"/>
      <c r="E12" s="222"/>
      <c r="F12" s="122"/>
      <c r="G12" s="108"/>
      <c r="H12" s="108"/>
      <c r="I12" s="108"/>
      <c r="J12" s="108"/>
      <c r="K12" s="108"/>
      <c r="L12" s="223"/>
    </row>
    <row r="13" spans="1:12" s="224" customFormat="1" ht="47.1" customHeight="1" x14ac:dyDescent="0.55000000000000004">
      <c r="A13" s="219"/>
      <c r="B13" s="221"/>
      <c r="C13" s="221"/>
      <c r="D13" s="222"/>
      <c r="E13" s="222"/>
      <c r="F13" s="122"/>
      <c r="G13" s="108"/>
      <c r="H13" s="108"/>
      <c r="I13" s="108"/>
      <c r="J13" s="108"/>
      <c r="K13" s="108"/>
      <c r="L13" s="223"/>
    </row>
  </sheetData>
  <mergeCells count="10">
    <mergeCell ref="A1:L1"/>
    <mergeCell ref="A2:A3"/>
    <mergeCell ref="B2:B3"/>
    <mergeCell ref="C2:C3"/>
    <mergeCell ref="D2:D3"/>
    <mergeCell ref="E2:E3"/>
    <mergeCell ref="F2:F3"/>
    <mergeCell ref="G2:J2"/>
    <mergeCell ref="K2:K3"/>
    <mergeCell ref="L2:L3"/>
  </mergeCells>
  <pageMargins left="0.82" right="0.17" top="0.49" bottom="0.17" header="0.46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54"/>
  <sheetViews>
    <sheetView topLeftCell="A558" zoomScale="90" zoomScaleNormal="90" workbookViewId="0">
      <selection activeCell="C449" sqref="C449:F449"/>
    </sheetView>
  </sheetViews>
  <sheetFormatPr defaultColWidth="9" defaultRowHeight="24" x14ac:dyDescent="0.55000000000000004"/>
  <cols>
    <col min="1" max="1" width="18.125" style="126" customWidth="1"/>
    <col min="2" max="2" width="7.625" style="56" customWidth="1"/>
    <col min="3" max="3" width="14.125" style="56" customWidth="1"/>
    <col min="4" max="4" width="25.125" style="58" customWidth="1"/>
    <col min="5" max="5" width="15" style="61" customWidth="1"/>
    <col min="6" max="6" width="9" style="184" customWidth="1"/>
    <col min="7" max="7" width="42.625" style="58" customWidth="1"/>
    <col min="8" max="16384" width="9" style="58"/>
  </cols>
  <sheetData>
    <row r="1" spans="1:6" x14ac:dyDescent="0.55000000000000004">
      <c r="A1" s="192"/>
      <c r="B1" s="193"/>
      <c r="C1" s="193" t="s">
        <v>186</v>
      </c>
      <c r="D1" s="193"/>
    </row>
    <row r="2" spans="1:6" s="194" customFormat="1" x14ac:dyDescent="0.55000000000000004">
      <c r="A2" s="192"/>
      <c r="B2" s="194" t="s">
        <v>5</v>
      </c>
      <c r="C2" s="194" t="s">
        <v>157</v>
      </c>
      <c r="D2" s="194" t="s">
        <v>0</v>
      </c>
      <c r="F2" s="195"/>
    </row>
    <row r="3" spans="1:6" x14ac:dyDescent="0.55000000000000004">
      <c r="B3" s="56" t="s">
        <v>11</v>
      </c>
      <c r="C3" s="196">
        <v>6400</v>
      </c>
      <c r="D3" s="197" t="s">
        <v>149</v>
      </c>
    </row>
    <row r="4" spans="1:6" x14ac:dyDescent="0.55000000000000004">
      <c r="B4" s="56" t="s">
        <v>11</v>
      </c>
      <c r="C4" s="196">
        <v>6401</v>
      </c>
      <c r="D4" s="197" t="s">
        <v>92</v>
      </c>
    </row>
    <row r="5" spans="1:6" x14ac:dyDescent="0.55000000000000004">
      <c r="B5" s="56" t="s">
        <v>11</v>
      </c>
      <c r="C5" s="196">
        <v>6402</v>
      </c>
      <c r="D5" s="197" t="s">
        <v>93</v>
      </c>
    </row>
    <row r="6" spans="1:6" x14ac:dyDescent="0.55000000000000004">
      <c r="B6" s="56" t="s">
        <v>11</v>
      </c>
      <c r="C6" s="196">
        <v>6403</v>
      </c>
      <c r="D6" s="197" t="s">
        <v>94</v>
      </c>
    </row>
    <row r="7" spans="1:6" x14ac:dyDescent="0.55000000000000004">
      <c r="B7" s="56" t="s">
        <v>11</v>
      </c>
      <c r="C7" s="196">
        <v>6404</v>
      </c>
      <c r="D7" s="197" t="s">
        <v>95</v>
      </c>
    </row>
    <row r="8" spans="1:6" x14ac:dyDescent="0.55000000000000004">
      <c r="B8" s="56" t="s">
        <v>11</v>
      </c>
      <c r="C8" s="196">
        <v>6405</v>
      </c>
      <c r="D8" s="197" t="s">
        <v>96</v>
      </c>
    </row>
    <row r="9" spans="1:6" x14ac:dyDescent="0.55000000000000004">
      <c r="B9" s="56" t="s">
        <v>11</v>
      </c>
      <c r="C9" s="196">
        <v>6406</v>
      </c>
      <c r="D9" s="197" t="s">
        <v>76</v>
      </c>
    </row>
    <row r="10" spans="1:6" x14ac:dyDescent="0.55000000000000004">
      <c r="B10" s="56" t="s">
        <v>11</v>
      </c>
      <c r="C10" s="196">
        <v>6407</v>
      </c>
      <c r="D10" s="197" t="s">
        <v>77</v>
      </c>
    </row>
    <row r="11" spans="1:6" x14ac:dyDescent="0.55000000000000004">
      <c r="B11" s="56" t="s">
        <v>11</v>
      </c>
      <c r="C11" s="196">
        <v>6408</v>
      </c>
      <c r="D11" s="197" t="s">
        <v>79</v>
      </c>
    </row>
    <row r="12" spans="1:6" x14ac:dyDescent="0.55000000000000004">
      <c r="B12" s="56" t="s">
        <v>11</v>
      </c>
      <c r="C12" s="196">
        <v>6409</v>
      </c>
      <c r="D12" s="197" t="s">
        <v>80</v>
      </c>
    </row>
    <row r="13" spans="1:6" x14ac:dyDescent="0.55000000000000004">
      <c r="B13" s="56" t="s">
        <v>11</v>
      </c>
      <c r="C13" s="196">
        <v>6410</v>
      </c>
      <c r="D13" s="197" t="s">
        <v>81</v>
      </c>
    </row>
    <row r="14" spans="1:6" x14ac:dyDescent="0.55000000000000004">
      <c r="B14" s="56" t="s">
        <v>11</v>
      </c>
      <c r="C14" s="196">
        <v>6411</v>
      </c>
      <c r="D14" s="197" t="s">
        <v>78</v>
      </c>
    </row>
    <row r="15" spans="1:6" x14ac:dyDescent="0.55000000000000004">
      <c r="B15" s="56" t="s">
        <v>11</v>
      </c>
      <c r="C15" s="196">
        <v>6412</v>
      </c>
      <c r="D15" s="197" t="s">
        <v>82</v>
      </c>
    </row>
    <row r="16" spans="1:6" x14ac:dyDescent="0.55000000000000004">
      <c r="B16" s="56" t="s">
        <v>11</v>
      </c>
      <c r="C16" s="196">
        <v>6413</v>
      </c>
      <c r="D16" s="197" t="s">
        <v>83</v>
      </c>
    </row>
    <row r="17" spans="2:4" x14ac:dyDescent="0.55000000000000004">
      <c r="B17" s="56" t="s">
        <v>11</v>
      </c>
      <c r="C17" s="196">
        <v>6414</v>
      </c>
      <c r="D17" s="197" t="s">
        <v>84</v>
      </c>
    </row>
    <row r="18" spans="2:4" x14ac:dyDescent="0.55000000000000004">
      <c r="B18" s="56" t="s">
        <v>11</v>
      </c>
      <c r="C18" s="196">
        <v>6415</v>
      </c>
      <c r="D18" s="197" t="s">
        <v>85</v>
      </c>
    </row>
    <row r="19" spans="2:4" x14ac:dyDescent="0.55000000000000004">
      <c r="B19" s="56" t="s">
        <v>11</v>
      </c>
      <c r="C19" s="196">
        <v>6416</v>
      </c>
      <c r="D19" s="197" t="s">
        <v>86</v>
      </c>
    </row>
    <row r="20" spans="2:4" x14ac:dyDescent="0.55000000000000004">
      <c r="B20" s="56" t="s">
        <v>11</v>
      </c>
      <c r="C20" s="196">
        <v>6417</v>
      </c>
      <c r="D20" s="197" t="s">
        <v>91</v>
      </c>
    </row>
    <row r="21" spans="2:4" x14ac:dyDescent="0.55000000000000004">
      <c r="B21" s="56" t="s">
        <v>11</v>
      </c>
      <c r="C21" s="196">
        <v>6418</v>
      </c>
      <c r="D21" s="197" t="s">
        <v>87</v>
      </c>
    </row>
    <row r="22" spans="2:4" x14ac:dyDescent="0.55000000000000004">
      <c r="B22" s="56" t="s">
        <v>11</v>
      </c>
      <c r="C22" s="196">
        <v>6419</v>
      </c>
      <c r="D22" s="197" t="s">
        <v>88</v>
      </c>
    </row>
    <row r="23" spans="2:4" x14ac:dyDescent="0.55000000000000004">
      <c r="B23" s="56" t="s">
        <v>11</v>
      </c>
      <c r="C23" s="196">
        <v>6420</v>
      </c>
      <c r="D23" s="197" t="s">
        <v>89</v>
      </c>
    </row>
    <row r="24" spans="2:4" x14ac:dyDescent="0.55000000000000004">
      <c r="B24" s="56" t="s">
        <v>11</v>
      </c>
      <c r="C24" s="196">
        <v>6421</v>
      </c>
      <c r="D24" s="197" t="s">
        <v>90</v>
      </c>
    </row>
    <row r="25" spans="2:4" x14ac:dyDescent="0.55000000000000004">
      <c r="B25" s="56" t="s">
        <v>12</v>
      </c>
      <c r="C25" s="196">
        <v>6422</v>
      </c>
      <c r="D25" s="197" t="s">
        <v>97</v>
      </c>
    </row>
    <row r="26" spans="2:4" x14ac:dyDescent="0.55000000000000004">
      <c r="B26" s="56" t="s">
        <v>12</v>
      </c>
      <c r="C26" s="196">
        <v>6423</v>
      </c>
      <c r="D26" s="197" t="s">
        <v>98</v>
      </c>
    </row>
    <row r="27" spans="2:4" x14ac:dyDescent="0.55000000000000004">
      <c r="B27" s="56" t="s">
        <v>12</v>
      </c>
      <c r="C27" s="196">
        <v>6424</v>
      </c>
      <c r="D27" s="197" t="s">
        <v>99</v>
      </c>
    </row>
    <row r="28" spans="2:4" x14ac:dyDescent="0.55000000000000004">
      <c r="B28" s="56" t="s">
        <v>12</v>
      </c>
      <c r="C28" s="196">
        <v>6425</v>
      </c>
      <c r="D28" s="197" t="s">
        <v>109</v>
      </c>
    </row>
    <row r="29" spans="2:4" x14ac:dyDescent="0.55000000000000004">
      <c r="B29" s="56" t="s">
        <v>12</v>
      </c>
      <c r="C29" s="196">
        <v>6426</v>
      </c>
      <c r="D29" s="197" t="s">
        <v>110</v>
      </c>
    </row>
    <row r="30" spans="2:4" x14ac:dyDescent="0.55000000000000004">
      <c r="B30" s="56" t="s">
        <v>12</v>
      </c>
      <c r="C30" s="196">
        <v>6427</v>
      </c>
      <c r="D30" s="197" t="s">
        <v>100</v>
      </c>
    </row>
    <row r="31" spans="2:4" x14ac:dyDescent="0.55000000000000004">
      <c r="B31" s="56" t="s">
        <v>12</v>
      </c>
      <c r="C31" s="196">
        <v>6428</v>
      </c>
      <c r="D31" s="197" t="s">
        <v>101</v>
      </c>
    </row>
    <row r="32" spans="2:4" x14ac:dyDescent="0.55000000000000004">
      <c r="B32" s="56" t="s">
        <v>12</v>
      </c>
      <c r="C32" s="196">
        <v>6429</v>
      </c>
      <c r="D32" s="197" t="s">
        <v>102</v>
      </c>
    </row>
    <row r="33" spans="2:4" x14ac:dyDescent="0.55000000000000004">
      <c r="B33" s="56" t="s">
        <v>12</v>
      </c>
      <c r="C33" s="196">
        <v>6430</v>
      </c>
      <c r="D33" s="197" t="s">
        <v>103</v>
      </c>
    </row>
    <row r="34" spans="2:4" x14ac:dyDescent="0.55000000000000004">
      <c r="B34" s="56" t="s">
        <v>12</v>
      </c>
      <c r="C34" s="196">
        <v>6431</v>
      </c>
      <c r="D34" s="197" t="s">
        <v>104</v>
      </c>
    </row>
    <row r="35" spans="2:4" x14ac:dyDescent="0.55000000000000004">
      <c r="B35" s="56" t="s">
        <v>12</v>
      </c>
      <c r="C35" s="196">
        <v>6432</v>
      </c>
      <c r="D35" s="197" t="s">
        <v>105</v>
      </c>
    </row>
    <row r="36" spans="2:4" x14ac:dyDescent="0.55000000000000004">
      <c r="B36" s="56" t="s">
        <v>12</v>
      </c>
      <c r="C36" s="196">
        <v>6433</v>
      </c>
      <c r="D36" s="197" t="s">
        <v>106</v>
      </c>
    </row>
    <row r="37" spans="2:4" x14ac:dyDescent="0.55000000000000004">
      <c r="B37" s="56" t="s">
        <v>12</v>
      </c>
      <c r="C37" s="196">
        <v>6434</v>
      </c>
      <c r="D37" s="197" t="s">
        <v>111</v>
      </c>
    </row>
    <row r="38" spans="2:4" x14ac:dyDescent="0.55000000000000004">
      <c r="B38" s="56" t="s">
        <v>12</v>
      </c>
      <c r="C38" s="196">
        <v>6435</v>
      </c>
      <c r="D38" s="197" t="s">
        <v>112</v>
      </c>
    </row>
    <row r="39" spans="2:4" x14ac:dyDescent="0.55000000000000004">
      <c r="B39" s="56" t="s">
        <v>12</v>
      </c>
      <c r="C39" s="196">
        <v>6436</v>
      </c>
      <c r="D39" s="197" t="s">
        <v>107</v>
      </c>
    </row>
    <row r="40" spans="2:4" x14ac:dyDescent="0.55000000000000004">
      <c r="B40" s="56" t="s">
        <v>12</v>
      </c>
      <c r="C40" s="196">
        <v>6437</v>
      </c>
      <c r="D40" s="197" t="s">
        <v>108</v>
      </c>
    </row>
    <row r="41" spans="2:4" x14ac:dyDescent="0.55000000000000004">
      <c r="B41" s="56" t="s">
        <v>12</v>
      </c>
      <c r="C41" s="196">
        <v>6438</v>
      </c>
      <c r="D41" s="197" t="s">
        <v>153</v>
      </c>
    </row>
    <row r="42" spans="2:4" x14ac:dyDescent="0.55000000000000004">
      <c r="B42" s="56" t="s">
        <v>12</v>
      </c>
      <c r="C42" s="196">
        <v>6439</v>
      </c>
      <c r="D42" s="197" t="s">
        <v>119</v>
      </c>
    </row>
    <row r="43" spans="2:4" x14ac:dyDescent="0.55000000000000004">
      <c r="B43" s="56" t="s">
        <v>12</v>
      </c>
      <c r="C43" s="196">
        <v>6440</v>
      </c>
      <c r="D43" s="197" t="s">
        <v>113</v>
      </c>
    </row>
    <row r="44" spans="2:4" x14ac:dyDescent="0.55000000000000004">
      <c r="B44" s="56" t="s">
        <v>12</v>
      </c>
      <c r="C44" s="196">
        <v>6441</v>
      </c>
      <c r="D44" s="197" t="s">
        <v>114</v>
      </c>
    </row>
    <row r="45" spans="2:4" x14ac:dyDescent="0.55000000000000004">
      <c r="B45" s="56" t="s">
        <v>12</v>
      </c>
      <c r="C45" s="196">
        <v>6442</v>
      </c>
      <c r="D45" s="197" t="s">
        <v>118</v>
      </c>
    </row>
    <row r="46" spans="2:4" x14ac:dyDescent="0.55000000000000004">
      <c r="B46" s="56" t="s">
        <v>12</v>
      </c>
      <c r="C46" s="196">
        <v>6443</v>
      </c>
      <c r="D46" s="198" t="s">
        <v>120</v>
      </c>
    </row>
    <row r="47" spans="2:4" x14ac:dyDescent="0.55000000000000004">
      <c r="B47" s="56" t="s">
        <v>12</v>
      </c>
      <c r="C47" s="196">
        <v>6444</v>
      </c>
      <c r="D47" s="197" t="s">
        <v>116</v>
      </c>
    </row>
    <row r="48" spans="2:4" x14ac:dyDescent="0.55000000000000004">
      <c r="B48" s="56" t="s">
        <v>12</v>
      </c>
      <c r="C48" s="196">
        <v>6445</v>
      </c>
      <c r="D48" s="197" t="s">
        <v>115</v>
      </c>
    </row>
    <row r="49" spans="2:4" x14ac:dyDescent="0.55000000000000004">
      <c r="B49" s="56" t="s">
        <v>12</v>
      </c>
      <c r="C49" s="196">
        <v>6446</v>
      </c>
      <c r="D49" s="197" t="s">
        <v>117</v>
      </c>
    </row>
    <row r="50" spans="2:4" x14ac:dyDescent="0.55000000000000004">
      <c r="B50" s="56" t="s">
        <v>13</v>
      </c>
      <c r="C50" s="196">
        <v>6447</v>
      </c>
      <c r="D50" s="197" t="s">
        <v>132</v>
      </c>
    </row>
    <row r="51" spans="2:4" x14ac:dyDescent="0.55000000000000004">
      <c r="B51" s="56" t="s">
        <v>13</v>
      </c>
      <c r="C51" s="196">
        <v>6448</v>
      </c>
      <c r="D51" s="197" t="s">
        <v>121</v>
      </c>
    </row>
    <row r="52" spans="2:4" x14ac:dyDescent="0.55000000000000004">
      <c r="B52" s="56" t="s">
        <v>13</v>
      </c>
      <c r="C52" s="196">
        <v>6449</v>
      </c>
      <c r="D52" s="197" t="s">
        <v>122</v>
      </c>
    </row>
    <row r="53" spans="2:4" x14ac:dyDescent="0.55000000000000004">
      <c r="B53" s="56" t="s">
        <v>13</v>
      </c>
      <c r="C53" s="196">
        <v>6450</v>
      </c>
      <c r="D53" s="197" t="s">
        <v>123</v>
      </c>
    </row>
    <row r="54" spans="2:4" x14ac:dyDescent="0.55000000000000004">
      <c r="B54" s="56" t="s">
        <v>13</v>
      </c>
      <c r="C54" s="196">
        <v>6451</v>
      </c>
      <c r="D54" s="197" t="s">
        <v>124</v>
      </c>
    </row>
    <row r="55" spans="2:4" x14ac:dyDescent="0.55000000000000004">
      <c r="B55" s="56" t="s">
        <v>13</v>
      </c>
      <c r="C55" s="196">
        <v>6452</v>
      </c>
      <c r="D55" s="197" t="s">
        <v>125</v>
      </c>
    </row>
    <row r="56" spans="2:4" x14ac:dyDescent="0.55000000000000004">
      <c r="B56" s="56" t="s">
        <v>13</v>
      </c>
      <c r="C56" s="196">
        <v>6453</v>
      </c>
      <c r="D56" s="197" t="s">
        <v>126</v>
      </c>
    </row>
    <row r="57" spans="2:4" x14ac:dyDescent="0.55000000000000004">
      <c r="B57" s="56" t="s">
        <v>13</v>
      </c>
      <c r="C57" s="196">
        <v>6454</v>
      </c>
      <c r="D57" s="197" t="s">
        <v>127</v>
      </c>
    </row>
    <row r="58" spans="2:4" x14ac:dyDescent="0.55000000000000004">
      <c r="B58" s="56" t="s">
        <v>13</v>
      </c>
      <c r="C58" s="196">
        <v>6455</v>
      </c>
      <c r="D58" s="197" t="s">
        <v>150</v>
      </c>
    </row>
    <row r="59" spans="2:4" x14ac:dyDescent="0.55000000000000004">
      <c r="B59" s="56" t="s">
        <v>13</v>
      </c>
      <c r="C59" s="196">
        <v>6456</v>
      </c>
      <c r="D59" s="197" t="s">
        <v>133</v>
      </c>
    </row>
    <row r="60" spans="2:4" x14ac:dyDescent="0.55000000000000004">
      <c r="B60" s="56" t="s">
        <v>13</v>
      </c>
      <c r="C60" s="196">
        <v>6457</v>
      </c>
      <c r="D60" s="197" t="s">
        <v>128</v>
      </c>
    </row>
    <row r="61" spans="2:4" x14ac:dyDescent="0.55000000000000004">
      <c r="B61" s="56" t="s">
        <v>13</v>
      </c>
      <c r="C61" s="196">
        <v>6458</v>
      </c>
      <c r="D61" s="197" t="s">
        <v>129</v>
      </c>
    </row>
    <row r="62" spans="2:4" x14ac:dyDescent="0.55000000000000004">
      <c r="B62" s="56" t="s">
        <v>13</v>
      </c>
      <c r="C62" s="196">
        <v>6459</v>
      </c>
      <c r="D62" s="197" t="s">
        <v>130</v>
      </c>
    </row>
    <row r="63" spans="2:4" x14ac:dyDescent="0.55000000000000004">
      <c r="B63" s="56" t="s">
        <v>13</v>
      </c>
      <c r="C63" s="196">
        <v>6460</v>
      </c>
      <c r="D63" s="197" t="s">
        <v>131</v>
      </c>
    </row>
    <row r="64" spans="2:4" x14ac:dyDescent="0.55000000000000004">
      <c r="B64" s="56" t="s">
        <v>13</v>
      </c>
      <c r="C64" s="196">
        <v>6461</v>
      </c>
      <c r="D64" s="197" t="s">
        <v>134</v>
      </c>
    </row>
    <row r="65" spans="2:4" x14ac:dyDescent="0.55000000000000004">
      <c r="B65" s="56" t="s">
        <v>13</v>
      </c>
      <c r="C65" s="196">
        <v>6462</v>
      </c>
      <c r="D65" s="197" t="s">
        <v>135</v>
      </c>
    </row>
    <row r="66" spans="2:4" x14ac:dyDescent="0.55000000000000004">
      <c r="B66" s="56" t="s">
        <v>13</v>
      </c>
      <c r="C66" s="196">
        <v>6463</v>
      </c>
      <c r="D66" s="197" t="s">
        <v>136</v>
      </c>
    </row>
    <row r="67" spans="2:4" x14ac:dyDescent="0.55000000000000004">
      <c r="B67" s="56" t="s">
        <v>13</v>
      </c>
      <c r="C67" s="196">
        <v>6464</v>
      </c>
      <c r="D67" s="197" t="s">
        <v>140</v>
      </c>
    </row>
    <row r="68" spans="2:4" x14ac:dyDescent="0.55000000000000004">
      <c r="B68" s="56" t="s">
        <v>13</v>
      </c>
      <c r="C68" s="196">
        <v>6465</v>
      </c>
      <c r="D68" s="197" t="s">
        <v>137</v>
      </c>
    </row>
    <row r="69" spans="2:4" x14ac:dyDescent="0.55000000000000004">
      <c r="B69" s="56" t="s">
        <v>13</v>
      </c>
      <c r="C69" s="196">
        <v>6466</v>
      </c>
      <c r="D69" s="197" t="s">
        <v>138</v>
      </c>
    </row>
    <row r="70" spans="2:4" x14ac:dyDescent="0.55000000000000004">
      <c r="B70" s="56" t="s">
        <v>13</v>
      </c>
      <c r="C70" s="196">
        <v>6467</v>
      </c>
      <c r="D70" s="197" t="s">
        <v>139</v>
      </c>
    </row>
    <row r="71" spans="2:4" x14ac:dyDescent="0.55000000000000004">
      <c r="B71" s="56" t="s">
        <v>13</v>
      </c>
      <c r="C71" s="196">
        <v>6468</v>
      </c>
      <c r="D71" s="197" t="s">
        <v>141</v>
      </c>
    </row>
    <row r="72" spans="2:4" x14ac:dyDescent="0.55000000000000004">
      <c r="B72" s="56" t="s">
        <v>13</v>
      </c>
      <c r="C72" s="196">
        <v>6469</v>
      </c>
      <c r="D72" s="197" t="s">
        <v>142</v>
      </c>
    </row>
    <row r="73" spans="2:4" x14ac:dyDescent="0.55000000000000004">
      <c r="B73" s="56" t="s">
        <v>13</v>
      </c>
      <c r="C73" s="196">
        <v>6470</v>
      </c>
      <c r="D73" s="198" t="s">
        <v>144</v>
      </c>
    </row>
    <row r="74" spans="2:4" x14ac:dyDescent="0.55000000000000004">
      <c r="B74" s="56" t="s">
        <v>13</v>
      </c>
      <c r="C74" s="196">
        <v>6471</v>
      </c>
      <c r="D74" s="197" t="s">
        <v>145</v>
      </c>
    </row>
    <row r="75" spans="2:4" x14ac:dyDescent="0.55000000000000004">
      <c r="B75" s="56" t="s">
        <v>13</v>
      </c>
      <c r="C75" s="196">
        <v>6472</v>
      </c>
      <c r="D75" s="197" t="s">
        <v>143</v>
      </c>
    </row>
    <row r="76" spans="2:4" x14ac:dyDescent="0.55000000000000004">
      <c r="B76" s="56" t="s">
        <v>23</v>
      </c>
      <c r="C76" s="196">
        <v>6473</v>
      </c>
      <c r="D76" s="197" t="s">
        <v>71</v>
      </c>
    </row>
    <row r="77" spans="2:4" x14ac:dyDescent="0.55000000000000004">
      <c r="B77" s="56" t="s">
        <v>24</v>
      </c>
      <c r="C77" s="196">
        <v>6474</v>
      </c>
      <c r="D77" s="197" t="s">
        <v>75</v>
      </c>
    </row>
    <row r="78" spans="2:4" x14ac:dyDescent="0.55000000000000004">
      <c r="B78" s="56" t="s">
        <v>24</v>
      </c>
      <c r="C78" s="196">
        <v>6475</v>
      </c>
      <c r="D78" s="197" t="s">
        <v>72</v>
      </c>
    </row>
    <row r="79" spans="2:4" x14ac:dyDescent="0.55000000000000004">
      <c r="B79" s="56" t="s">
        <v>24</v>
      </c>
      <c r="C79" s="196">
        <v>6476</v>
      </c>
      <c r="D79" s="197" t="s">
        <v>73</v>
      </c>
    </row>
    <row r="80" spans="2:4" x14ac:dyDescent="0.55000000000000004">
      <c r="B80" s="56" t="s">
        <v>24</v>
      </c>
      <c r="C80" s="196">
        <v>6477</v>
      </c>
      <c r="D80" s="197" t="s">
        <v>74</v>
      </c>
    </row>
    <row r="81" spans="2:7" x14ac:dyDescent="0.55000000000000004">
      <c r="B81" s="56" t="s">
        <v>19</v>
      </c>
      <c r="C81" s="196">
        <v>6478</v>
      </c>
      <c r="D81" s="197" t="s">
        <v>148</v>
      </c>
    </row>
    <row r="82" spans="2:7" x14ac:dyDescent="0.55000000000000004">
      <c r="B82" s="56" t="s">
        <v>17</v>
      </c>
      <c r="C82" s="55">
        <v>6479</v>
      </c>
      <c r="D82" s="197" t="s">
        <v>146</v>
      </c>
    </row>
    <row r="83" spans="2:7" x14ac:dyDescent="0.55000000000000004">
      <c r="B83" s="56" t="s">
        <v>17</v>
      </c>
      <c r="C83" s="55">
        <v>6480</v>
      </c>
      <c r="D83" s="197" t="s">
        <v>147</v>
      </c>
    </row>
    <row r="84" spans="2:7" x14ac:dyDescent="0.55000000000000004">
      <c r="B84" s="56" t="s">
        <v>19</v>
      </c>
      <c r="C84" s="196">
        <v>6481</v>
      </c>
      <c r="D84" s="197" t="s">
        <v>151</v>
      </c>
    </row>
    <row r="85" spans="2:7" x14ac:dyDescent="0.55000000000000004">
      <c r="B85" s="56" t="s">
        <v>24</v>
      </c>
      <c r="C85" s="196">
        <v>6482</v>
      </c>
      <c r="D85" s="197" t="s">
        <v>152</v>
      </c>
    </row>
    <row r="86" spans="2:7" x14ac:dyDescent="0.55000000000000004">
      <c r="B86" s="56" t="s">
        <v>11</v>
      </c>
      <c r="C86" s="55">
        <v>6483</v>
      </c>
      <c r="D86" s="197" t="s">
        <v>154</v>
      </c>
    </row>
    <row r="87" spans="2:7" x14ac:dyDescent="0.55000000000000004">
      <c r="B87" s="56" t="s">
        <v>17</v>
      </c>
      <c r="C87" s="55">
        <v>6484</v>
      </c>
      <c r="D87" s="197" t="s">
        <v>155</v>
      </c>
    </row>
    <row r="88" spans="2:7" x14ac:dyDescent="0.55000000000000004">
      <c r="B88" s="56" t="s">
        <v>13</v>
      </c>
      <c r="C88" s="55">
        <v>6485</v>
      </c>
      <c r="D88" s="197" t="s">
        <v>156</v>
      </c>
    </row>
    <row r="89" spans="2:7" x14ac:dyDescent="0.55000000000000004">
      <c r="B89" s="56" t="s">
        <v>13</v>
      </c>
      <c r="C89" s="55">
        <v>6486</v>
      </c>
      <c r="D89" s="197" t="s">
        <v>158</v>
      </c>
    </row>
    <row r="90" spans="2:7" x14ac:dyDescent="0.55000000000000004">
      <c r="B90" s="56" t="s">
        <v>20</v>
      </c>
      <c r="C90" s="55">
        <v>6487</v>
      </c>
      <c r="D90" s="197" t="s">
        <v>159</v>
      </c>
      <c r="G90" s="58" t="s">
        <v>161</v>
      </c>
    </row>
    <row r="91" spans="2:7" x14ac:dyDescent="0.55000000000000004">
      <c r="B91" s="56" t="s">
        <v>20</v>
      </c>
      <c r="C91" s="56">
        <v>6488</v>
      </c>
      <c r="D91" s="59" t="s">
        <v>160</v>
      </c>
      <c r="G91" s="58" t="s">
        <v>162</v>
      </c>
    </row>
    <row r="92" spans="2:7" x14ac:dyDescent="0.55000000000000004">
      <c r="B92" s="56" t="s">
        <v>13</v>
      </c>
      <c r="C92" s="55">
        <v>6489</v>
      </c>
      <c r="D92" s="59" t="s">
        <v>164</v>
      </c>
      <c r="G92" s="57" t="s">
        <v>163</v>
      </c>
    </row>
    <row r="93" spans="2:7" x14ac:dyDescent="0.55000000000000004">
      <c r="B93" s="56" t="s">
        <v>17</v>
      </c>
      <c r="C93" s="55">
        <v>6490</v>
      </c>
      <c r="D93" s="59" t="s">
        <v>166</v>
      </c>
      <c r="G93" s="57" t="s">
        <v>169</v>
      </c>
    </row>
    <row r="94" spans="2:7" x14ac:dyDescent="0.55000000000000004">
      <c r="B94" s="56" t="s">
        <v>15</v>
      </c>
      <c r="C94" s="55">
        <v>6491</v>
      </c>
      <c r="D94" s="61" t="s">
        <v>170</v>
      </c>
      <c r="G94" s="57" t="s">
        <v>171</v>
      </c>
    </row>
    <row r="95" spans="2:7" x14ac:dyDescent="0.55000000000000004">
      <c r="B95" s="56" t="s">
        <v>15</v>
      </c>
      <c r="C95" s="55">
        <v>6492</v>
      </c>
      <c r="D95" s="59" t="s">
        <v>174</v>
      </c>
    </row>
    <row r="96" spans="2:7" x14ac:dyDescent="0.55000000000000004">
      <c r="B96" s="56" t="s">
        <v>18</v>
      </c>
      <c r="C96" s="55">
        <v>6493</v>
      </c>
      <c r="D96" s="58" t="s">
        <v>179</v>
      </c>
    </row>
    <row r="97" spans="1:7" x14ac:dyDescent="0.55000000000000004">
      <c r="B97" s="56" t="s">
        <v>20</v>
      </c>
      <c r="C97" s="56">
        <v>6494</v>
      </c>
      <c r="D97" s="58" t="s">
        <v>175</v>
      </c>
    </row>
    <row r="98" spans="1:7" x14ac:dyDescent="0.55000000000000004">
      <c r="B98" s="56" t="s">
        <v>20</v>
      </c>
      <c r="C98" s="56">
        <v>6495</v>
      </c>
      <c r="D98" s="58" t="s">
        <v>180</v>
      </c>
      <c r="G98" s="57" t="s">
        <v>171</v>
      </c>
    </row>
    <row r="99" spans="1:7" x14ac:dyDescent="0.55000000000000004">
      <c r="B99" s="56" t="s">
        <v>24</v>
      </c>
      <c r="C99" s="56">
        <v>6496</v>
      </c>
      <c r="D99" s="58" t="s">
        <v>181</v>
      </c>
      <c r="G99" s="57" t="s">
        <v>183</v>
      </c>
    </row>
    <row r="100" spans="1:7" x14ac:dyDescent="0.55000000000000004">
      <c r="B100" s="56" t="s">
        <v>24</v>
      </c>
      <c r="C100" s="56" t="s">
        <v>189</v>
      </c>
      <c r="D100" s="58" t="s">
        <v>182</v>
      </c>
      <c r="G100" s="57" t="s">
        <v>183</v>
      </c>
    </row>
    <row r="101" spans="1:7" x14ac:dyDescent="0.55000000000000004">
      <c r="B101" s="56" t="s">
        <v>18</v>
      </c>
      <c r="C101" s="56">
        <v>6497</v>
      </c>
      <c r="D101" s="58" t="s">
        <v>187</v>
      </c>
      <c r="G101" s="57" t="s">
        <v>188</v>
      </c>
    </row>
    <row r="102" spans="1:7" x14ac:dyDescent="0.55000000000000004">
      <c r="A102" s="199"/>
      <c r="B102" s="58" t="s">
        <v>185</v>
      </c>
      <c r="C102" s="56" t="s">
        <v>184</v>
      </c>
      <c r="D102" s="58" t="s">
        <v>185</v>
      </c>
    </row>
    <row r="103" spans="1:7" x14ac:dyDescent="0.55000000000000004">
      <c r="B103" s="56" t="s">
        <v>16</v>
      </c>
      <c r="C103" s="56">
        <v>6577</v>
      </c>
      <c r="D103" s="58" t="s">
        <v>190</v>
      </c>
      <c r="G103" s="57" t="s">
        <v>191</v>
      </c>
    </row>
    <row r="104" spans="1:7" x14ac:dyDescent="0.55000000000000004">
      <c r="B104" s="56" t="s">
        <v>23</v>
      </c>
      <c r="C104" s="56">
        <v>6578</v>
      </c>
      <c r="D104" s="58" t="s">
        <v>192</v>
      </c>
      <c r="G104" s="57" t="s">
        <v>196</v>
      </c>
    </row>
    <row r="105" spans="1:7" x14ac:dyDescent="0.55000000000000004">
      <c r="B105" s="56" t="s">
        <v>17</v>
      </c>
      <c r="C105" s="56">
        <v>6579</v>
      </c>
      <c r="D105" s="58" t="s">
        <v>193</v>
      </c>
      <c r="G105" s="57" t="s">
        <v>197</v>
      </c>
    </row>
    <row r="106" spans="1:7" x14ac:dyDescent="0.55000000000000004">
      <c r="B106" s="56" t="s">
        <v>15</v>
      </c>
      <c r="C106" s="56">
        <v>6580</v>
      </c>
      <c r="D106" s="58" t="s">
        <v>194</v>
      </c>
      <c r="G106" s="57" t="s">
        <v>195</v>
      </c>
    </row>
    <row r="107" spans="1:7" x14ac:dyDescent="0.55000000000000004">
      <c r="B107" s="56" t="s">
        <v>17</v>
      </c>
      <c r="C107" s="56">
        <v>6581</v>
      </c>
      <c r="D107" s="58" t="s">
        <v>198</v>
      </c>
      <c r="G107" s="57" t="s">
        <v>199</v>
      </c>
    </row>
    <row r="108" spans="1:7" x14ac:dyDescent="0.55000000000000004">
      <c r="B108" s="56" t="s">
        <v>20</v>
      </c>
      <c r="C108" s="56">
        <v>6582</v>
      </c>
      <c r="D108" s="58" t="s">
        <v>200</v>
      </c>
      <c r="G108" s="57" t="s">
        <v>202</v>
      </c>
    </row>
    <row r="109" spans="1:7" x14ac:dyDescent="0.55000000000000004">
      <c r="B109" s="56" t="s">
        <v>11</v>
      </c>
      <c r="C109" s="56">
        <v>6583</v>
      </c>
      <c r="D109" s="58" t="s">
        <v>201</v>
      </c>
      <c r="G109" s="57" t="s">
        <v>199</v>
      </c>
    </row>
    <row r="110" spans="1:7" x14ac:dyDescent="0.55000000000000004">
      <c r="B110" s="56" t="s">
        <v>11</v>
      </c>
      <c r="C110" s="56">
        <v>6584</v>
      </c>
      <c r="D110" s="58" t="s">
        <v>203</v>
      </c>
      <c r="G110" s="57" t="s">
        <v>204</v>
      </c>
    </row>
    <row r="111" spans="1:7" x14ac:dyDescent="0.55000000000000004">
      <c r="B111" s="56" t="s">
        <v>13</v>
      </c>
      <c r="C111" s="56">
        <v>6585</v>
      </c>
      <c r="D111" s="58" t="s">
        <v>206</v>
      </c>
      <c r="G111" s="57" t="s">
        <v>205</v>
      </c>
    </row>
    <row r="112" spans="1:7" x14ac:dyDescent="0.55000000000000004">
      <c r="B112" s="56" t="s">
        <v>13</v>
      </c>
      <c r="C112" s="56">
        <v>6586</v>
      </c>
      <c r="D112" s="58" t="s">
        <v>208</v>
      </c>
      <c r="G112" s="57" t="s">
        <v>207</v>
      </c>
    </row>
    <row r="113" spans="2:7" x14ac:dyDescent="0.55000000000000004">
      <c r="B113" s="56" t="s">
        <v>16</v>
      </c>
      <c r="C113" s="56">
        <v>6587</v>
      </c>
      <c r="D113" s="59" t="s">
        <v>212</v>
      </c>
      <c r="G113" s="57" t="s">
        <v>328</v>
      </c>
    </row>
    <row r="114" spans="2:7" x14ac:dyDescent="0.55000000000000004">
      <c r="B114" s="56" t="s">
        <v>16</v>
      </c>
      <c r="C114" s="56">
        <v>6588</v>
      </c>
      <c r="D114" s="58" t="s">
        <v>213</v>
      </c>
      <c r="G114" s="57" t="s">
        <v>328</v>
      </c>
    </row>
    <row r="115" spans="2:7" x14ac:dyDescent="0.55000000000000004">
      <c r="B115" s="56" t="s">
        <v>19</v>
      </c>
      <c r="C115" s="56">
        <v>6589</v>
      </c>
      <c r="D115" s="58" t="s">
        <v>215</v>
      </c>
      <c r="G115" s="57" t="s">
        <v>328</v>
      </c>
    </row>
    <row r="116" spans="2:7" x14ac:dyDescent="0.55000000000000004">
      <c r="B116" s="56" t="s">
        <v>19</v>
      </c>
      <c r="C116" s="56">
        <v>6590</v>
      </c>
      <c r="D116" s="58" t="s">
        <v>216</v>
      </c>
      <c r="G116" s="57" t="s">
        <v>328</v>
      </c>
    </row>
    <row r="117" spans="2:7" x14ac:dyDescent="0.55000000000000004">
      <c r="B117" s="56" t="s">
        <v>19</v>
      </c>
      <c r="C117" s="56">
        <v>6591</v>
      </c>
      <c r="D117" s="58" t="s">
        <v>219</v>
      </c>
      <c r="G117" s="57" t="s">
        <v>328</v>
      </c>
    </row>
    <row r="118" spans="2:7" x14ac:dyDescent="0.55000000000000004">
      <c r="B118" s="56" t="s">
        <v>19</v>
      </c>
      <c r="C118" s="56">
        <v>6592</v>
      </c>
      <c r="D118" s="58" t="s">
        <v>220</v>
      </c>
      <c r="G118" s="57" t="s">
        <v>328</v>
      </c>
    </row>
    <row r="119" spans="2:7" x14ac:dyDescent="0.55000000000000004">
      <c r="B119" s="56" t="s">
        <v>19</v>
      </c>
      <c r="C119" s="56">
        <v>6593</v>
      </c>
      <c r="D119" s="58" t="s">
        <v>218</v>
      </c>
      <c r="G119" s="57" t="s">
        <v>328</v>
      </c>
    </row>
    <row r="120" spans="2:7" x14ac:dyDescent="0.55000000000000004">
      <c r="B120" s="56" t="s">
        <v>19</v>
      </c>
      <c r="C120" s="56">
        <v>6594</v>
      </c>
      <c r="D120" s="58" t="s">
        <v>217</v>
      </c>
      <c r="G120" s="57" t="s">
        <v>328</v>
      </c>
    </row>
    <row r="121" spans="2:7" x14ac:dyDescent="0.55000000000000004">
      <c r="B121" s="56" t="s">
        <v>19</v>
      </c>
      <c r="C121" s="56">
        <v>6595</v>
      </c>
      <c r="D121" s="58" t="s">
        <v>326</v>
      </c>
      <c r="G121" s="57" t="s">
        <v>328</v>
      </c>
    </row>
    <row r="122" spans="2:7" x14ac:dyDescent="0.55000000000000004">
      <c r="B122" s="56" t="s">
        <v>19</v>
      </c>
      <c r="C122" s="56">
        <v>6596</v>
      </c>
      <c r="D122" s="58" t="s">
        <v>221</v>
      </c>
      <c r="G122" s="57" t="s">
        <v>328</v>
      </c>
    </row>
    <row r="123" spans="2:7" x14ac:dyDescent="0.55000000000000004">
      <c r="B123" s="56" t="s">
        <v>19</v>
      </c>
      <c r="C123" s="56">
        <v>6597</v>
      </c>
      <c r="D123" s="58" t="s">
        <v>223</v>
      </c>
      <c r="G123" s="57" t="s">
        <v>328</v>
      </c>
    </row>
    <row r="124" spans="2:7" x14ac:dyDescent="0.55000000000000004">
      <c r="B124" s="56" t="s">
        <v>19</v>
      </c>
      <c r="C124" s="56">
        <v>6598</v>
      </c>
      <c r="D124" s="58" t="s">
        <v>226</v>
      </c>
      <c r="G124" s="57" t="s">
        <v>328</v>
      </c>
    </row>
    <row r="125" spans="2:7" x14ac:dyDescent="0.55000000000000004">
      <c r="B125" s="56" t="s">
        <v>19</v>
      </c>
      <c r="C125" s="56">
        <v>6599</v>
      </c>
      <c r="D125" s="58" t="s">
        <v>222</v>
      </c>
      <c r="G125" s="57" t="s">
        <v>328</v>
      </c>
    </row>
    <row r="126" spans="2:7" x14ac:dyDescent="0.55000000000000004">
      <c r="B126" s="56" t="s">
        <v>19</v>
      </c>
      <c r="C126" s="56">
        <v>6600</v>
      </c>
      <c r="D126" s="58" t="s">
        <v>224</v>
      </c>
      <c r="G126" s="57" t="s">
        <v>328</v>
      </c>
    </row>
    <row r="127" spans="2:7" x14ac:dyDescent="0.55000000000000004">
      <c r="B127" s="56" t="s">
        <v>19</v>
      </c>
      <c r="C127" s="56">
        <v>6601</v>
      </c>
      <c r="D127" s="58" t="s">
        <v>225</v>
      </c>
      <c r="G127" s="57" t="s">
        <v>328</v>
      </c>
    </row>
    <row r="128" spans="2:7" x14ac:dyDescent="0.55000000000000004">
      <c r="B128" s="56" t="s">
        <v>19</v>
      </c>
      <c r="C128" s="56">
        <v>6602</v>
      </c>
      <c r="D128" s="58" t="s">
        <v>214</v>
      </c>
      <c r="G128" s="57" t="s">
        <v>328</v>
      </c>
    </row>
    <row r="129" spans="2:7" x14ac:dyDescent="0.55000000000000004">
      <c r="B129" s="56" t="s">
        <v>23</v>
      </c>
      <c r="C129" s="56">
        <v>6603</v>
      </c>
      <c r="D129" s="58" t="s">
        <v>249</v>
      </c>
      <c r="G129" s="57" t="s">
        <v>328</v>
      </c>
    </row>
    <row r="130" spans="2:7" x14ac:dyDescent="0.55000000000000004">
      <c r="B130" s="56" t="s">
        <v>23</v>
      </c>
      <c r="C130" s="56">
        <v>6604</v>
      </c>
      <c r="D130" s="58" t="s">
        <v>243</v>
      </c>
      <c r="G130" s="57" t="s">
        <v>328</v>
      </c>
    </row>
    <row r="131" spans="2:7" x14ac:dyDescent="0.55000000000000004">
      <c r="B131" s="56" t="s">
        <v>23</v>
      </c>
      <c r="C131" s="56">
        <v>6605</v>
      </c>
      <c r="D131" s="58" t="s">
        <v>244</v>
      </c>
      <c r="G131" s="57" t="s">
        <v>328</v>
      </c>
    </row>
    <row r="132" spans="2:7" x14ac:dyDescent="0.55000000000000004">
      <c r="B132" s="56" t="s">
        <v>23</v>
      </c>
      <c r="C132" s="56">
        <v>6606</v>
      </c>
      <c r="D132" s="58" t="s">
        <v>247</v>
      </c>
      <c r="G132" s="57" t="s">
        <v>328</v>
      </c>
    </row>
    <row r="133" spans="2:7" x14ac:dyDescent="0.55000000000000004">
      <c r="B133" s="56" t="s">
        <v>23</v>
      </c>
      <c r="C133" s="56">
        <v>6607</v>
      </c>
      <c r="D133" s="58" t="s">
        <v>242</v>
      </c>
      <c r="G133" s="57" t="s">
        <v>328</v>
      </c>
    </row>
    <row r="134" spans="2:7" x14ac:dyDescent="0.55000000000000004">
      <c r="B134" s="56" t="s">
        <v>23</v>
      </c>
      <c r="C134" s="56">
        <v>6608</v>
      </c>
      <c r="D134" s="58" t="s">
        <v>248</v>
      </c>
      <c r="G134" s="57" t="s">
        <v>328</v>
      </c>
    </row>
    <row r="135" spans="2:7" x14ac:dyDescent="0.55000000000000004">
      <c r="B135" s="56" t="s">
        <v>23</v>
      </c>
      <c r="C135" s="56">
        <v>6609</v>
      </c>
      <c r="D135" s="58" t="s">
        <v>246</v>
      </c>
      <c r="G135" s="57" t="s">
        <v>328</v>
      </c>
    </row>
    <row r="136" spans="2:7" x14ac:dyDescent="0.55000000000000004">
      <c r="B136" s="56" t="s">
        <v>23</v>
      </c>
      <c r="C136" s="56">
        <v>6611</v>
      </c>
      <c r="D136" s="58" t="s">
        <v>245</v>
      </c>
      <c r="G136" s="57" t="s">
        <v>328</v>
      </c>
    </row>
    <row r="137" spans="2:7" x14ac:dyDescent="0.55000000000000004">
      <c r="B137" s="56" t="s">
        <v>24</v>
      </c>
      <c r="C137" s="56">
        <v>6612</v>
      </c>
      <c r="D137" s="58" t="s">
        <v>257</v>
      </c>
      <c r="G137" s="57" t="s">
        <v>328</v>
      </c>
    </row>
    <row r="138" spans="2:7" x14ac:dyDescent="0.55000000000000004">
      <c r="B138" s="56" t="s">
        <v>26</v>
      </c>
      <c r="C138" s="56">
        <v>6613</v>
      </c>
      <c r="D138" s="58" t="s">
        <v>331</v>
      </c>
      <c r="G138" s="57" t="s">
        <v>328</v>
      </c>
    </row>
    <row r="139" spans="2:7" x14ac:dyDescent="0.55000000000000004">
      <c r="B139" s="56" t="s">
        <v>26</v>
      </c>
      <c r="C139" s="56">
        <v>6614</v>
      </c>
      <c r="D139" s="58" t="s">
        <v>323</v>
      </c>
      <c r="G139" s="57" t="s">
        <v>328</v>
      </c>
    </row>
    <row r="140" spans="2:7" x14ac:dyDescent="0.55000000000000004">
      <c r="B140" s="56" t="s">
        <v>26</v>
      </c>
      <c r="C140" s="56">
        <v>6615</v>
      </c>
      <c r="D140" s="61" t="s">
        <v>324</v>
      </c>
      <c r="G140" s="57" t="s">
        <v>328</v>
      </c>
    </row>
    <row r="141" spans="2:7" x14ac:dyDescent="0.55000000000000004">
      <c r="B141" s="56" t="s">
        <v>26</v>
      </c>
      <c r="C141" s="56">
        <v>6616</v>
      </c>
      <c r="D141" s="61" t="s">
        <v>321</v>
      </c>
      <c r="G141" s="57" t="s">
        <v>328</v>
      </c>
    </row>
    <row r="142" spans="2:7" x14ac:dyDescent="0.55000000000000004">
      <c r="B142" s="56" t="s">
        <v>26</v>
      </c>
      <c r="C142" s="56">
        <v>6617</v>
      </c>
      <c r="D142" s="61" t="s">
        <v>322</v>
      </c>
      <c r="G142" s="57" t="s">
        <v>328</v>
      </c>
    </row>
    <row r="143" spans="2:7" x14ac:dyDescent="0.55000000000000004">
      <c r="B143" s="56" t="s">
        <v>29</v>
      </c>
      <c r="C143" s="56">
        <v>6618</v>
      </c>
      <c r="D143" s="59" t="s">
        <v>325</v>
      </c>
      <c r="G143" s="57" t="s">
        <v>328</v>
      </c>
    </row>
    <row r="144" spans="2:7" x14ac:dyDescent="0.55000000000000004">
      <c r="B144" s="56" t="s">
        <v>26</v>
      </c>
      <c r="C144" s="56">
        <v>6619</v>
      </c>
      <c r="D144" s="61" t="s">
        <v>329</v>
      </c>
      <c r="G144" s="57" t="s">
        <v>346</v>
      </c>
    </row>
    <row r="145" spans="2:7" x14ac:dyDescent="0.55000000000000004">
      <c r="B145" s="56" t="s">
        <v>26</v>
      </c>
      <c r="C145" s="56">
        <v>6620</v>
      </c>
      <c r="D145" s="62" t="s">
        <v>330</v>
      </c>
      <c r="G145" s="57" t="s">
        <v>347</v>
      </c>
    </row>
    <row r="146" spans="2:7" x14ac:dyDescent="0.55000000000000004">
      <c r="B146" s="56" t="s">
        <v>18</v>
      </c>
      <c r="C146" s="56">
        <v>6621</v>
      </c>
      <c r="D146" s="62" t="s">
        <v>332</v>
      </c>
      <c r="G146" s="57" t="s">
        <v>347</v>
      </c>
    </row>
    <row r="147" spans="2:7" x14ac:dyDescent="0.55000000000000004">
      <c r="B147" s="56" t="s">
        <v>341</v>
      </c>
      <c r="C147" s="56" t="s">
        <v>343</v>
      </c>
      <c r="D147" s="58" t="s">
        <v>185</v>
      </c>
      <c r="G147" s="63" t="s">
        <v>342</v>
      </c>
    </row>
    <row r="148" spans="2:7" x14ac:dyDescent="0.55000000000000004">
      <c r="B148" s="56" t="s">
        <v>20</v>
      </c>
      <c r="C148" s="56">
        <v>6610</v>
      </c>
      <c r="D148" s="58" t="s">
        <v>354</v>
      </c>
      <c r="E148" s="61" t="s">
        <v>345</v>
      </c>
      <c r="G148" s="63" t="s">
        <v>353</v>
      </c>
    </row>
    <row r="149" spans="2:7" x14ac:dyDescent="0.55000000000000004">
      <c r="B149" s="56" t="s">
        <v>13</v>
      </c>
      <c r="C149" s="56">
        <v>6702</v>
      </c>
      <c r="D149" s="58" t="s">
        <v>349</v>
      </c>
      <c r="G149" s="57" t="s">
        <v>348</v>
      </c>
    </row>
    <row r="150" spans="2:7" x14ac:dyDescent="0.55000000000000004">
      <c r="B150" s="56" t="s">
        <v>12</v>
      </c>
      <c r="C150" s="56">
        <v>6703</v>
      </c>
      <c r="D150" s="58" t="s">
        <v>351</v>
      </c>
      <c r="G150" s="57" t="s">
        <v>352</v>
      </c>
    </row>
    <row r="151" spans="2:7" x14ac:dyDescent="0.55000000000000004">
      <c r="B151" s="56" t="s">
        <v>20</v>
      </c>
      <c r="C151" s="56">
        <v>6704</v>
      </c>
      <c r="D151" s="58" t="s">
        <v>355</v>
      </c>
      <c r="G151" s="63" t="s">
        <v>353</v>
      </c>
    </row>
    <row r="152" spans="2:7" x14ac:dyDescent="0.55000000000000004">
      <c r="B152" s="56" t="s">
        <v>20</v>
      </c>
      <c r="C152" s="56">
        <v>6705</v>
      </c>
      <c r="D152" s="58" t="s">
        <v>356</v>
      </c>
      <c r="G152" s="63" t="s">
        <v>353</v>
      </c>
    </row>
    <row r="153" spans="2:7" x14ac:dyDescent="0.55000000000000004">
      <c r="B153" s="56" t="s">
        <v>23</v>
      </c>
      <c r="C153" s="56">
        <v>6706</v>
      </c>
      <c r="D153" s="58" t="s">
        <v>358</v>
      </c>
      <c r="G153" s="63" t="s">
        <v>353</v>
      </c>
    </row>
    <row r="154" spans="2:7" x14ac:dyDescent="0.55000000000000004">
      <c r="B154" s="56" t="s">
        <v>23</v>
      </c>
      <c r="C154" s="56">
        <v>6707</v>
      </c>
      <c r="D154" s="58" t="s">
        <v>359</v>
      </c>
      <c r="G154" s="63" t="s">
        <v>353</v>
      </c>
    </row>
    <row r="155" spans="2:7" x14ac:dyDescent="0.55000000000000004">
      <c r="B155" s="56" t="s">
        <v>17</v>
      </c>
      <c r="C155" s="56">
        <v>6708</v>
      </c>
      <c r="D155" s="58" t="s">
        <v>360</v>
      </c>
      <c r="G155" s="64">
        <v>23221</v>
      </c>
    </row>
    <row r="156" spans="2:7" x14ac:dyDescent="0.55000000000000004">
      <c r="B156" s="56" t="s">
        <v>23</v>
      </c>
      <c r="C156" s="56">
        <v>6709</v>
      </c>
      <c r="D156" s="58" t="s">
        <v>366</v>
      </c>
      <c r="E156" s="61" t="s">
        <v>365</v>
      </c>
      <c r="G156" s="63" t="s">
        <v>353</v>
      </c>
    </row>
    <row r="157" spans="2:7" x14ac:dyDescent="0.55000000000000004">
      <c r="C157" s="56">
        <v>6710</v>
      </c>
      <c r="G157" s="63"/>
    </row>
    <row r="158" spans="2:7" x14ac:dyDescent="0.55000000000000004">
      <c r="B158" s="56" t="s">
        <v>23</v>
      </c>
      <c r="C158" s="56">
        <v>6711</v>
      </c>
      <c r="D158" s="58" t="s">
        <v>369</v>
      </c>
      <c r="E158" s="61" t="s">
        <v>370</v>
      </c>
      <c r="G158" s="63" t="s">
        <v>353</v>
      </c>
    </row>
    <row r="159" spans="2:7" x14ac:dyDescent="0.55000000000000004">
      <c r="B159" s="56" t="s">
        <v>17</v>
      </c>
      <c r="C159" s="56">
        <v>6712</v>
      </c>
      <c r="D159" s="58" t="s">
        <v>371</v>
      </c>
      <c r="E159" s="61" t="s">
        <v>372</v>
      </c>
      <c r="G159" s="63"/>
    </row>
    <row r="160" spans="2:7" x14ac:dyDescent="0.55000000000000004">
      <c r="B160" s="56" t="s">
        <v>23</v>
      </c>
      <c r="C160" s="56">
        <v>6713</v>
      </c>
      <c r="D160" s="58" t="s">
        <v>374</v>
      </c>
      <c r="E160" s="61" t="s">
        <v>373</v>
      </c>
      <c r="G160" s="63" t="s">
        <v>353</v>
      </c>
    </row>
    <row r="161" spans="2:7" x14ac:dyDescent="0.55000000000000004">
      <c r="B161" s="56" t="s">
        <v>23</v>
      </c>
      <c r="C161" s="56">
        <v>6714</v>
      </c>
      <c r="D161" s="58" t="s">
        <v>375</v>
      </c>
      <c r="E161" s="61" t="s">
        <v>373</v>
      </c>
      <c r="G161" s="63" t="s">
        <v>353</v>
      </c>
    </row>
    <row r="162" spans="2:7" x14ac:dyDescent="0.55000000000000004">
      <c r="B162" s="56" t="s">
        <v>26</v>
      </c>
      <c r="C162" s="56">
        <v>6715</v>
      </c>
      <c r="D162" s="58" t="s">
        <v>376</v>
      </c>
      <c r="E162" s="61" t="s">
        <v>373</v>
      </c>
      <c r="G162" s="63" t="s">
        <v>353</v>
      </c>
    </row>
    <row r="163" spans="2:7" x14ac:dyDescent="0.55000000000000004">
      <c r="B163" s="56" t="s">
        <v>26</v>
      </c>
      <c r="C163" s="56">
        <v>6716</v>
      </c>
      <c r="D163" s="58" t="s">
        <v>377</v>
      </c>
      <c r="E163" s="61" t="s">
        <v>373</v>
      </c>
      <c r="G163" s="63" t="s">
        <v>353</v>
      </c>
    </row>
    <row r="164" spans="2:7" x14ac:dyDescent="0.55000000000000004">
      <c r="B164" s="56" t="s">
        <v>26</v>
      </c>
      <c r="C164" s="56">
        <v>6717</v>
      </c>
      <c r="D164" s="58" t="s">
        <v>378</v>
      </c>
      <c r="E164" s="61" t="s">
        <v>373</v>
      </c>
      <c r="G164" s="63" t="s">
        <v>353</v>
      </c>
    </row>
    <row r="165" spans="2:7" x14ac:dyDescent="0.55000000000000004">
      <c r="B165" s="56" t="s">
        <v>12</v>
      </c>
      <c r="C165" s="56">
        <v>6718</v>
      </c>
      <c r="D165" s="58" t="s">
        <v>379</v>
      </c>
      <c r="E165" s="61" t="s">
        <v>380</v>
      </c>
    </row>
    <row r="166" spans="2:7" x14ac:dyDescent="0.55000000000000004">
      <c r="B166" s="56" t="s">
        <v>26</v>
      </c>
      <c r="C166" s="56">
        <v>6719</v>
      </c>
      <c r="D166" s="58" t="s">
        <v>382</v>
      </c>
      <c r="E166" s="61" t="s">
        <v>381</v>
      </c>
      <c r="G166" s="63" t="s">
        <v>353</v>
      </c>
    </row>
    <row r="167" spans="2:7" x14ac:dyDescent="0.55000000000000004">
      <c r="B167" s="56" t="s">
        <v>26</v>
      </c>
      <c r="C167" s="56">
        <v>6720</v>
      </c>
      <c r="D167" s="58" t="s">
        <v>383</v>
      </c>
      <c r="E167" s="61" t="s">
        <v>381</v>
      </c>
      <c r="G167" s="63" t="s">
        <v>353</v>
      </c>
    </row>
    <row r="168" spans="2:7" x14ac:dyDescent="0.55000000000000004">
      <c r="B168" s="56" t="s">
        <v>20</v>
      </c>
      <c r="C168" s="56">
        <v>6721</v>
      </c>
      <c r="D168" s="58" t="s">
        <v>384</v>
      </c>
      <c r="E168" s="61" t="s">
        <v>387</v>
      </c>
      <c r="G168" s="63" t="s">
        <v>353</v>
      </c>
    </row>
    <row r="169" spans="2:7" x14ac:dyDescent="0.55000000000000004">
      <c r="B169" s="56" t="s">
        <v>23</v>
      </c>
      <c r="C169" s="56">
        <v>6722</v>
      </c>
      <c r="D169" s="58" t="s">
        <v>386</v>
      </c>
      <c r="E169" s="61" t="s">
        <v>385</v>
      </c>
      <c r="G169" s="63" t="s">
        <v>353</v>
      </c>
    </row>
    <row r="170" spans="2:7" x14ac:dyDescent="0.55000000000000004">
      <c r="B170" s="56" t="s">
        <v>23</v>
      </c>
      <c r="C170" s="56">
        <v>6723</v>
      </c>
      <c r="D170" s="58" t="s">
        <v>389</v>
      </c>
      <c r="E170" s="61" t="s">
        <v>388</v>
      </c>
      <c r="G170" s="63" t="s">
        <v>353</v>
      </c>
    </row>
    <row r="171" spans="2:7" x14ac:dyDescent="0.55000000000000004">
      <c r="B171" s="56" t="s">
        <v>17</v>
      </c>
      <c r="C171" s="56">
        <v>6724</v>
      </c>
      <c r="D171" s="58" t="s">
        <v>391</v>
      </c>
      <c r="E171" s="61" t="s">
        <v>390</v>
      </c>
      <c r="G171" s="63" t="s">
        <v>353</v>
      </c>
    </row>
    <row r="172" spans="2:7" x14ac:dyDescent="0.55000000000000004">
      <c r="B172" s="56" t="s">
        <v>17</v>
      </c>
      <c r="C172" s="56">
        <v>6725</v>
      </c>
      <c r="D172" s="58" t="s">
        <v>392</v>
      </c>
      <c r="E172" s="61" t="s">
        <v>390</v>
      </c>
      <c r="G172" s="63" t="s">
        <v>353</v>
      </c>
    </row>
    <row r="173" spans="2:7" x14ac:dyDescent="0.55000000000000004">
      <c r="B173" s="56" t="s">
        <v>17</v>
      </c>
      <c r="C173" s="56">
        <v>6726</v>
      </c>
      <c r="D173" s="58" t="s">
        <v>393</v>
      </c>
      <c r="E173" s="61" t="s">
        <v>394</v>
      </c>
      <c r="G173" s="63" t="s">
        <v>353</v>
      </c>
    </row>
    <row r="174" spans="2:7" x14ac:dyDescent="0.55000000000000004">
      <c r="B174" s="56" t="s">
        <v>23</v>
      </c>
      <c r="C174" s="56">
        <v>6727</v>
      </c>
      <c r="D174" s="58" t="s">
        <v>398</v>
      </c>
      <c r="E174" s="61" t="s">
        <v>400</v>
      </c>
      <c r="G174" s="63" t="s">
        <v>399</v>
      </c>
    </row>
    <row r="175" spans="2:7" x14ac:dyDescent="0.55000000000000004">
      <c r="B175" s="56" t="s">
        <v>16</v>
      </c>
      <c r="C175" s="56">
        <v>6728</v>
      </c>
      <c r="D175" s="58" t="s">
        <v>401</v>
      </c>
      <c r="E175" s="61" t="s">
        <v>400</v>
      </c>
      <c r="G175" s="63" t="s">
        <v>399</v>
      </c>
    </row>
    <row r="176" spans="2:7" x14ac:dyDescent="0.55000000000000004">
      <c r="B176" s="56" t="s">
        <v>16</v>
      </c>
      <c r="C176" s="56">
        <v>6729</v>
      </c>
      <c r="D176" s="58" t="s">
        <v>402</v>
      </c>
      <c r="E176" s="61" t="s">
        <v>400</v>
      </c>
      <c r="G176" s="63" t="s">
        <v>399</v>
      </c>
    </row>
    <row r="177" spans="2:7" x14ac:dyDescent="0.55000000000000004">
      <c r="B177" s="56" t="s">
        <v>16</v>
      </c>
      <c r="C177" s="56">
        <v>6730</v>
      </c>
      <c r="D177" s="58" t="s">
        <v>403</v>
      </c>
      <c r="E177" s="61" t="s">
        <v>400</v>
      </c>
      <c r="G177" s="63" t="s">
        <v>399</v>
      </c>
    </row>
    <row r="178" spans="2:7" x14ac:dyDescent="0.55000000000000004">
      <c r="B178" s="56" t="s">
        <v>17</v>
      </c>
      <c r="C178" s="56">
        <v>6731</v>
      </c>
      <c r="D178" s="58" t="s">
        <v>404</v>
      </c>
      <c r="E178" s="61" t="s">
        <v>400</v>
      </c>
      <c r="G178" s="63" t="s">
        <v>399</v>
      </c>
    </row>
    <row r="179" spans="2:7" x14ac:dyDescent="0.55000000000000004">
      <c r="B179" s="56" t="s">
        <v>17</v>
      </c>
      <c r="C179" s="56">
        <v>6732</v>
      </c>
      <c r="D179" s="58" t="s">
        <v>405</v>
      </c>
      <c r="E179" s="61" t="s">
        <v>400</v>
      </c>
      <c r="G179" s="63" t="s">
        <v>399</v>
      </c>
    </row>
    <row r="180" spans="2:7" x14ac:dyDescent="0.55000000000000004">
      <c r="B180" s="56" t="s">
        <v>17</v>
      </c>
      <c r="C180" s="56">
        <v>6733</v>
      </c>
      <c r="D180" s="58" t="s">
        <v>406</v>
      </c>
      <c r="E180" s="61" t="s">
        <v>407</v>
      </c>
      <c r="G180" s="63" t="s">
        <v>399</v>
      </c>
    </row>
    <row r="181" spans="2:7" x14ac:dyDescent="0.55000000000000004">
      <c r="B181" s="56" t="s">
        <v>13</v>
      </c>
      <c r="C181" s="56">
        <v>6734</v>
      </c>
      <c r="D181" s="58" t="s">
        <v>408</v>
      </c>
      <c r="E181" s="61" t="s">
        <v>409</v>
      </c>
      <c r="G181" s="57" t="s">
        <v>399</v>
      </c>
    </row>
    <row r="182" spans="2:7" x14ac:dyDescent="0.55000000000000004">
      <c r="B182" s="56" t="s">
        <v>13</v>
      </c>
      <c r="C182" s="56">
        <v>6735</v>
      </c>
      <c r="D182" s="58" t="s">
        <v>410</v>
      </c>
      <c r="E182" s="61" t="s">
        <v>409</v>
      </c>
      <c r="G182" s="57" t="s">
        <v>399</v>
      </c>
    </row>
    <row r="183" spans="2:7" x14ac:dyDescent="0.55000000000000004">
      <c r="B183" s="56" t="s">
        <v>13</v>
      </c>
      <c r="C183" s="56">
        <v>6736</v>
      </c>
      <c r="D183" s="58" t="s">
        <v>411</v>
      </c>
      <c r="E183" s="61" t="s">
        <v>409</v>
      </c>
      <c r="G183" s="57" t="s">
        <v>399</v>
      </c>
    </row>
    <row r="184" spans="2:7" x14ac:dyDescent="0.55000000000000004">
      <c r="B184" s="56" t="s">
        <v>19</v>
      </c>
      <c r="C184" s="56">
        <v>6737</v>
      </c>
      <c r="D184" s="58" t="s">
        <v>412</v>
      </c>
      <c r="E184" s="61" t="s">
        <v>409</v>
      </c>
      <c r="G184" s="57" t="s">
        <v>399</v>
      </c>
    </row>
    <row r="185" spans="2:7" x14ac:dyDescent="0.55000000000000004">
      <c r="B185" s="56" t="s">
        <v>19</v>
      </c>
      <c r="C185" s="56">
        <v>6738</v>
      </c>
      <c r="D185" s="58" t="s">
        <v>413</v>
      </c>
      <c r="E185" s="61" t="s">
        <v>409</v>
      </c>
      <c r="G185" s="57" t="s">
        <v>399</v>
      </c>
    </row>
    <row r="186" spans="2:7" x14ac:dyDescent="0.55000000000000004">
      <c r="B186" s="56" t="s">
        <v>19</v>
      </c>
      <c r="C186" s="56">
        <v>6739</v>
      </c>
      <c r="D186" s="58" t="s">
        <v>414</v>
      </c>
      <c r="E186" s="61" t="s">
        <v>409</v>
      </c>
      <c r="G186" s="57" t="s">
        <v>399</v>
      </c>
    </row>
    <row r="187" spans="2:7" x14ac:dyDescent="0.55000000000000004">
      <c r="B187" s="56" t="s">
        <v>19</v>
      </c>
      <c r="C187" s="56">
        <v>6740</v>
      </c>
      <c r="D187" s="58" t="s">
        <v>415</v>
      </c>
      <c r="E187" s="61" t="s">
        <v>409</v>
      </c>
      <c r="G187" s="57" t="s">
        <v>399</v>
      </c>
    </row>
    <row r="188" spans="2:7" x14ac:dyDescent="0.55000000000000004">
      <c r="B188" s="56" t="s">
        <v>17</v>
      </c>
      <c r="C188" s="56">
        <v>6741</v>
      </c>
      <c r="D188" s="58" t="s">
        <v>416</v>
      </c>
      <c r="E188" s="61" t="s">
        <v>409</v>
      </c>
      <c r="G188" s="57" t="s">
        <v>399</v>
      </c>
    </row>
    <row r="189" spans="2:7" x14ac:dyDescent="0.55000000000000004">
      <c r="B189" s="56" t="s">
        <v>11</v>
      </c>
      <c r="C189" s="56">
        <v>6742</v>
      </c>
      <c r="D189" s="58" t="s">
        <v>417</v>
      </c>
      <c r="E189" s="61" t="s">
        <v>409</v>
      </c>
      <c r="G189" s="57" t="s">
        <v>399</v>
      </c>
    </row>
    <row r="190" spans="2:7" x14ac:dyDescent="0.55000000000000004">
      <c r="B190" s="56" t="s">
        <v>11</v>
      </c>
      <c r="C190" s="56">
        <v>6743</v>
      </c>
      <c r="D190" s="58" t="s">
        <v>418</v>
      </c>
      <c r="E190" s="61" t="s">
        <v>409</v>
      </c>
      <c r="G190" s="57" t="s">
        <v>399</v>
      </c>
    </row>
    <row r="191" spans="2:7" x14ac:dyDescent="0.55000000000000004">
      <c r="B191" s="56" t="s">
        <v>11</v>
      </c>
      <c r="C191" s="56">
        <v>6744</v>
      </c>
      <c r="D191" s="58" t="s">
        <v>419</v>
      </c>
      <c r="E191" s="61" t="s">
        <v>409</v>
      </c>
      <c r="G191" s="57" t="s">
        <v>399</v>
      </c>
    </row>
    <row r="192" spans="2:7" x14ac:dyDescent="0.55000000000000004">
      <c r="B192" s="56" t="s">
        <v>13</v>
      </c>
      <c r="C192" s="56">
        <v>6745</v>
      </c>
      <c r="D192" s="58" t="s">
        <v>421</v>
      </c>
      <c r="E192" s="61" t="s">
        <v>420</v>
      </c>
      <c r="G192" s="57" t="s">
        <v>399</v>
      </c>
    </row>
    <row r="193" spans="2:7" x14ac:dyDescent="0.55000000000000004">
      <c r="B193" s="56" t="s">
        <v>17</v>
      </c>
      <c r="C193" s="56">
        <v>6746</v>
      </c>
      <c r="D193" s="58" t="s">
        <v>422</v>
      </c>
      <c r="E193" s="61" t="s">
        <v>420</v>
      </c>
      <c r="G193" s="63" t="s">
        <v>399</v>
      </c>
    </row>
    <row r="194" spans="2:7" x14ac:dyDescent="0.55000000000000004">
      <c r="B194" s="56" t="s">
        <v>12</v>
      </c>
      <c r="C194" s="56">
        <v>6747</v>
      </c>
      <c r="D194" s="58" t="s">
        <v>423</v>
      </c>
      <c r="E194" s="61" t="s">
        <v>424</v>
      </c>
    </row>
    <row r="195" spans="2:7" x14ac:dyDescent="0.55000000000000004">
      <c r="B195" s="56" t="s">
        <v>16</v>
      </c>
      <c r="C195" s="56">
        <v>6748</v>
      </c>
      <c r="D195" s="58" t="s">
        <v>425</v>
      </c>
      <c r="E195" s="61" t="s">
        <v>426</v>
      </c>
      <c r="G195" s="63" t="s">
        <v>399</v>
      </c>
    </row>
    <row r="196" spans="2:7" x14ac:dyDescent="0.55000000000000004">
      <c r="B196" s="56" t="s">
        <v>26</v>
      </c>
      <c r="C196" s="56">
        <v>6749</v>
      </c>
      <c r="D196" s="58" t="s">
        <v>428</v>
      </c>
      <c r="E196" s="61" t="s">
        <v>429</v>
      </c>
      <c r="G196" s="63" t="s">
        <v>399</v>
      </c>
    </row>
    <row r="197" spans="2:7" x14ac:dyDescent="0.55000000000000004">
      <c r="B197" s="56" t="s">
        <v>17</v>
      </c>
      <c r="C197" s="56">
        <v>6750</v>
      </c>
      <c r="D197" s="58" t="s">
        <v>431</v>
      </c>
      <c r="E197" s="61" t="s">
        <v>430</v>
      </c>
    </row>
    <row r="198" spans="2:7" x14ac:dyDescent="0.55000000000000004">
      <c r="B198" s="56" t="s">
        <v>15</v>
      </c>
      <c r="C198" s="56">
        <v>6751</v>
      </c>
      <c r="D198" s="58" t="s">
        <v>433</v>
      </c>
      <c r="E198" s="61" t="s">
        <v>435</v>
      </c>
      <c r="G198" s="63" t="s">
        <v>434</v>
      </c>
    </row>
    <row r="199" spans="2:7" x14ac:dyDescent="0.55000000000000004">
      <c r="B199" s="56" t="s">
        <v>16</v>
      </c>
      <c r="C199" s="56">
        <v>6753</v>
      </c>
      <c r="D199" s="58" t="s">
        <v>437</v>
      </c>
      <c r="G199" s="63"/>
    </row>
    <row r="200" spans="2:7" x14ac:dyDescent="0.55000000000000004">
      <c r="B200" s="56" t="s">
        <v>16</v>
      </c>
      <c r="C200" s="56">
        <v>6754</v>
      </c>
      <c r="D200" s="58" t="s">
        <v>438</v>
      </c>
      <c r="G200" s="63" t="s">
        <v>434</v>
      </c>
    </row>
    <row r="201" spans="2:7" x14ac:dyDescent="0.55000000000000004">
      <c r="B201" s="56" t="s">
        <v>16</v>
      </c>
      <c r="C201" s="56">
        <v>6755</v>
      </c>
      <c r="D201" s="58" t="s">
        <v>439</v>
      </c>
      <c r="G201" s="63" t="s">
        <v>434</v>
      </c>
    </row>
    <row r="202" spans="2:7" x14ac:dyDescent="0.55000000000000004">
      <c r="B202" s="56" t="s">
        <v>17</v>
      </c>
      <c r="C202" s="56">
        <v>6756</v>
      </c>
      <c r="D202" s="58" t="s">
        <v>440</v>
      </c>
      <c r="G202" s="63" t="s">
        <v>434</v>
      </c>
    </row>
    <row r="203" spans="2:7" x14ac:dyDescent="0.55000000000000004">
      <c r="B203" s="56" t="s">
        <v>16</v>
      </c>
      <c r="C203" s="56">
        <v>6757</v>
      </c>
      <c r="D203" s="58" t="s">
        <v>441</v>
      </c>
      <c r="G203" s="63" t="s">
        <v>434</v>
      </c>
    </row>
    <row r="204" spans="2:7" x14ac:dyDescent="0.55000000000000004">
      <c r="B204" s="56" t="s">
        <v>16</v>
      </c>
      <c r="C204" s="56">
        <v>6758</v>
      </c>
      <c r="D204" s="58" t="s">
        <v>436</v>
      </c>
      <c r="G204" s="63" t="s">
        <v>434</v>
      </c>
    </row>
    <row r="205" spans="2:7" x14ac:dyDescent="0.55000000000000004">
      <c r="B205" s="56" t="s">
        <v>17</v>
      </c>
      <c r="C205" s="56">
        <v>6759</v>
      </c>
      <c r="D205" s="58" t="s">
        <v>442</v>
      </c>
      <c r="G205" s="63" t="s">
        <v>434</v>
      </c>
    </row>
    <row r="206" spans="2:7" x14ac:dyDescent="0.55000000000000004">
      <c r="B206" s="56" t="s">
        <v>17</v>
      </c>
      <c r="C206" s="56">
        <v>6760</v>
      </c>
      <c r="D206" s="58" t="s">
        <v>443</v>
      </c>
      <c r="G206" s="63" t="s">
        <v>434</v>
      </c>
    </row>
    <row r="207" spans="2:7" x14ac:dyDescent="0.55000000000000004">
      <c r="B207" s="56" t="s">
        <v>17</v>
      </c>
      <c r="C207" s="56">
        <v>6761</v>
      </c>
      <c r="D207" s="58" t="s">
        <v>444</v>
      </c>
      <c r="G207" s="63" t="s">
        <v>305</v>
      </c>
    </row>
    <row r="208" spans="2:7" x14ac:dyDescent="0.55000000000000004">
      <c r="B208" s="56" t="s">
        <v>18</v>
      </c>
      <c r="C208" s="56">
        <v>6762</v>
      </c>
      <c r="D208" s="58" t="s">
        <v>446</v>
      </c>
      <c r="G208" s="63" t="s">
        <v>451</v>
      </c>
    </row>
    <row r="209" spans="2:7" x14ac:dyDescent="0.55000000000000004">
      <c r="B209" s="56" t="s">
        <v>18</v>
      </c>
      <c r="C209" s="56">
        <v>6763</v>
      </c>
      <c r="D209" s="58" t="s">
        <v>445</v>
      </c>
      <c r="G209" s="63" t="s">
        <v>37</v>
      </c>
    </row>
    <row r="210" spans="2:7" x14ac:dyDescent="0.55000000000000004">
      <c r="B210" s="56" t="s">
        <v>19</v>
      </c>
      <c r="C210" s="56">
        <v>6764</v>
      </c>
      <c r="D210" s="58" t="s">
        <v>447</v>
      </c>
      <c r="G210" s="63" t="s">
        <v>434</v>
      </c>
    </row>
    <row r="211" spans="2:7" x14ac:dyDescent="0.55000000000000004">
      <c r="B211" s="56" t="s">
        <v>19</v>
      </c>
      <c r="C211" s="56">
        <v>6765</v>
      </c>
      <c r="D211" s="58" t="s">
        <v>448</v>
      </c>
      <c r="G211" s="63" t="s">
        <v>434</v>
      </c>
    </row>
    <row r="212" spans="2:7" x14ac:dyDescent="0.55000000000000004">
      <c r="B212" s="56" t="s">
        <v>19</v>
      </c>
      <c r="C212" s="56">
        <v>6766</v>
      </c>
      <c r="D212" s="58" t="s">
        <v>614</v>
      </c>
      <c r="G212" s="63" t="s">
        <v>434</v>
      </c>
    </row>
    <row r="213" spans="2:7" x14ac:dyDescent="0.55000000000000004">
      <c r="B213" s="56" t="s">
        <v>19</v>
      </c>
      <c r="C213" s="56">
        <v>6767</v>
      </c>
      <c r="D213" s="58" t="s">
        <v>449</v>
      </c>
      <c r="G213" s="63" t="s">
        <v>434</v>
      </c>
    </row>
    <row r="214" spans="2:7" x14ac:dyDescent="0.55000000000000004">
      <c r="B214" s="56" t="s">
        <v>20</v>
      </c>
      <c r="C214" s="56">
        <v>6768</v>
      </c>
      <c r="D214" s="58" t="s">
        <v>450</v>
      </c>
      <c r="G214" s="63" t="s">
        <v>434</v>
      </c>
    </row>
    <row r="215" spans="2:7" x14ac:dyDescent="0.55000000000000004">
      <c r="B215" s="56" t="s">
        <v>26</v>
      </c>
      <c r="C215" s="56">
        <v>6769</v>
      </c>
      <c r="D215" s="58" t="s">
        <v>452</v>
      </c>
      <c r="G215" s="63" t="s">
        <v>434</v>
      </c>
    </row>
    <row r="216" spans="2:7" x14ac:dyDescent="0.55000000000000004">
      <c r="B216" s="56" t="s">
        <v>26</v>
      </c>
      <c r="C216" s="56">
        <v>6770</v>
      </c>
      <c r="D216" s="58" t="s">
        <v>453</v>
      </c>
      <c r="G216" s="63" t="s">
        <v>434</v>
      </c>
    </row>
    <row r="217" spans="2:7" x14ac:dyDescent="0.55000000000000004">
      <c r="B217" s="56" t="s">
        <v>26</v>
      </c>
      <c r="C217" s="56">
        <v>6771</v>
      </c>
      <c r="D217" s="58" t="s">
        <v>454</v>
      </c>
      <c r="G217" s="63" t="s">
        <v>434</v>
      </c>
    </row>
    <row r="218" spans="2:7" x14ac:dyDescent="0.55000000000000004">
      <c r="B218" s="56" t="s">
        <v>26</v>
      </c>
      <c r="C218" s="56">
        <v>6772</v>
      </c>
      <c r="D218" s="58" t="s">
        <v>455</v>
      </c>
      <c r="G218" s="63" t="s">
        <v>434</v>
      </c>
    </row>
    <row r="219" spans="2:7" x14ac:dyDescent="0.55000000000000004">
      <c r="B219" s="56" t="s">
        <v>26</v>
      </c>
      <c r="C219" s="56">
        <v>6773</v>
      </c>
      <c r="D219" s="58" t="s">
        <v>456</v>
      </c>
      <c r="G219" s="63" t="s">
        <v>434</v>
      </c>
    </row>
    <row r="220" spans="2:7" x14ac:dyDescent="0.55000000000000004">
      <c r="B220" s="56" t="s">
        <v>26</v>
      </c>
      <c r="C220" s="56">
        <v>6774</v>
      </c>
      <c r="D220" s="58" t="s">
        <v>457</v>
      </c>
      <c r="G220" s="63" t="s">
        <v>434</v>
      </c>
    </row>
    <row r="221" spans="2:7" x14ac:dyDescent="0.55000000000000004">
      <c r="B221" s="56" t="s">
        <v>29</v>
      </c>
      <c r="C221" s="56">
        <v>6775</v>
      </c>
      <c r="D221" s="58" t="s">
        <v>458</v>
      </c>
      <c r="G221" s="63" t="s">
        <v>434</v>
      </c>
    </row>
    <row r="222" spans="2:7" x14ac:dyDescent="0.55000000000000004">
      <c r="B222" s="56" t="s">
        <v>29</v>
      </c>
      <c r="C222" s="56">
        <v>6776</v>
      </c>
      <c r="D222" s="58" t="s">
        <v>459</v>
      </c>
      <c r="G222" s="63" t="s">
        <v>434</v>
      </c>
    </row>
    <row r="223" spans="2:7" x14ac:dyDescent="0.55000000000000004">
      <c r="B223" s="56" t="s">
        <v>20</v>
      </c>
      <c r="C223" s="56">
        <v>6777</v>
      </c>
      <c r="D223" s="58" t="s">
        <v>367</v>
      </c>
      <c r="E223" s="61" t="s">
        <v>368</v>
      </c>
      <c r="G223" s="63" t="s">
        <v>353</v>
      </c>
    </row>
    <row r="224" spans="2:7" x14ac:dyDescent="0.55000000000000004">
      <c r="B224" s="56" t="s">
        <v>29</v>
      </c>
      <c r="C224" s="56">
        <v>6778</v>
      </c>
      <c r="D224" s="58" t="s">
        <v>461</v>
      </c>
      <c r="G224" s="63" t="s">
        <v>434</v>
      </c>
    </row>
    <row r="225" spans="1:7" x14ac:dyDescent="0.55000000000000004">
      <c r="B225" s="56" t="s">
        <v>29</v>
      </c>
      <c r="C225" s="56">
        <v>6779</v>
      </c>
      <c r="D225" s="58" t="s">
        <v>462</v>
      </c>
      <c r="G225" s="63" t="s">
        <v>434</v>
      </c>
    </row>
    <row r="226" spans="1:7" x14ac:dyDescent="0.55000000000000004">
      <c r="B226" s="56" t="s">
        <v>29</v>
      </c>
      <c r="C226" s="56">
        <v>6780</v>
      </c>
      <c r="D226" s="58" t="s">
        <v>463</v>
      </c>
      <c r="G226" s="63" t="s">
        <v>434</v>
      </c>
    </row>
    <row r="227" spans="1:7" x14ac:dyDescent="0.55000000000000004">
      <c r="B227" s="56" t="s">
        <v>29</v>
      </c>
      <c r="C227" s="56">
        <v>6781</v>
      </c>
      <c r="D227" s="58" t="s">
        <v>464</v>
      </c>
      <c r="G227" s="63" t="s">
        <v>434</v>
      </c>
    </row>
    <row r="228" spans="1:7" x14ac:dyDescent="0.55000000000000004">
      <c r="B228" s="56" t="s">
        <v>29</v>
      </c>
      <c r="C228" s="56">
        <v>6782</v>
      </c>
      <c r="D228" s="58" t="s">
        <v>465</v>
      </c>
      <c r="G228" s="63" t="s">
        <v>434</v>
      </c>
    </row>
    <row r="229" spans="1:7" x14ac:dyDescent="0.55000000000000004">
      <c r="B229" s="56" t="s">
        <v>16</v>
      </c>
      <c r="C229" s="56">
        <v>6783</v>
      </c>
      <c r="D229" s="58" t="s">
        <v>477</v>
      </c>
      <c r="E229" s="61" t="s">
        <v>494</v>
      </c>
    </row>
    <row r="230" spans="1:7" x14ac:dyDescent="0.55000000000000004">
      <c r="B230" s="56" t="s">
        <v>17</v>
      </c>
      <c r="C230" s="56">
        <v>6784</v>
      </c>
      <c r="D230" s="58" t="s">
        <v>517</v>
      </c>
      <c r="E230" s="61" t="s">
        <v>494</v>
      </c>
      <c r="G230" s="63" t="s">
        <v>69</v>
      </c>
    </row>
    <row r="231" spans="1:7" x14ac:dyDescent="0.55000000000000004">
      <c r="B231" s="56" t="s">
        <v>23</v>
      </c>
      <c r="C231" s="56">
        <v>6785</v>
      </c>
      <c r="D231" s="58" t="s">
        <v>490</v>
      </c>
      <c r="E231" s="61" t="s">
        <v>494</v>
      </c>
    </row>
    <row r="232" spans="1:7" x14ac:dyDescent="0.55000000000000004">
      <c r="A232" s="200"/>
      <c r="B232" s="201" t="s">
        <v>11</v>
      </c>
      <c r="C232" s="201">
        <v>6786</v>
      </c>
      <c r="D232" s="202" t="s">
        <v>519</v>
      </c>
      <c r="E232" s="61" t="s">
        <v>494</v>
      </c>
      <c r="G232" s="63" t="s">
        <v>607</v>
      </c>
    </row>
    <row r="233" spans="1:7" x14ac:dyDescent="0.55000000000000004">
      <c r="B233" s="56" t="s">
        <v>23</v>
      </c>
      <c r="C233" s="56">
        <v>6787</v>
      </c>
      <c r="D233" s="58" t="s">
        <v>491</v>
      </c>
      <c r="E233" s="61" t="s">
        <v>494</v>
      </c>
    </row>
    <row r="234" spans="1:7" x14ac:dyDescent="0.55000000000000004">
      <c r="B234" s="56" t="s">
        <v>23</v>
      </c>
      <c r="C234" s="56">
        <v>6788</v>
      </c>
      <c r="D234" s="58" t="s">
        <v>492</v>
      </c>
      <c r="E234" s="61" t="s">
        <v>494</v>
      </c>
    </row>
    <row r="235" spans="1:7" x14ac:dyDescent="0.55000000000000004">
      <c r="B235" s="56" t="s">
        <v>26</v>
      </c>
      <c r="C235" s="56">
        <v>6789</v>
      </c>
      <c r="D235" s="58" t="s">
        <v>518</v>
      </c>
      <c r="E235" s="61" t="s">
        <v>494</v>
      </c>
      <c r="G235" s="63" t="s">
        <v>434</v>
      </c>
    </row>
    <row r="236" spans="1:7" x14ac:dyDescent="0.55000000000000004">
      <c r="B236" s="56" t="s">
        <v>23</v>
      </c>
      <c r="C236" s="56">
        <v>6790</v>
      </c>
      <c r="D236" s="58" t="s">
        <v>493</v>
      </c>
      <c r="E236" s="61" t="s">
        <v>494</v>
      </c>
    </row>
    <row r="237" spans="1:7" x14ac:dyDescent="0.55000000000000004">
      <c r="B237" s="56" t="s">
        <v>23</v>
      </c>
      <c r="C237" s="56">
        <v>6791</v>
      </c>
      <c r="D237" s="58" t="s">
        <v>472</v>
      </c>
      <c r="E237" s="61" t="s">
        <v>494</v>
      </c>
    </row>
    <row r="238" spans="1:7" x14ac:dyDescent="0.55000000000000004">
      <c r="B238" s="56" t="s">
        <v>24</v>
      </c>
      <c r="C238" s="56">
        <v>6792</v>
      </c>
      <c r="D238" s="58" t="s">
        <v>516</v>
      </c>
      <c r="G238" s="203" t="s">
        <v>470</v>
      </c>
    </row>
    <row r="239" spans="1:7" x14ac:dyDescent="0.55000000000000004">
      <c r="B239" s="56" t="s">
        <v>24</v>
      </c>
      <c r="C239" s="56">
        <v>6793</v>
      </c>
      <c r="D239" s="58" t="s">
        <v>467</v>
      </c>
      <c r="G239" s="203" t="s">
        <v>470</v>
      </c>
    </row>
    <row r="240" spans="1:7" x14ac:dyDescent="0.55000000000000004">
      <c r="B240" s="56" t="s">
        <v>24</v>
      </c>
      <c r="C240" s="56">
        <v>6794</v>
      </c>
      <c r="D240" s="58" t="s">
        <v>469</v>
      </c>
      <c r="G240" s="203" t="s">
        <v>470</v>
      </c>
    </row>
    <row r="241" spans="1:7" x14ac:dyDescent="0.55000000000000004">
      <c r="B241" s="56" t="s">
        <v>24</v>
      </c>
      <c r="C241" s="56">
        <v>6795</v>
      </c>
      <c r="D241" s="58" t="s">
        <v>513</v>
      </c>
      <c r="G241" s="203" t="s">
        <v>496</v>
      </c>
    </row>
    <row r="242" spans="1:7" x14ac:dyDescent="0.55000000000000004">
      <c r="A242" s="200"/>
      <c r="B242" s="201" t="s">
        <v>11</v>
      </c>
      <c r="C242" s="201">
        <v>6796</v>
      </c>
      <c r="D242" s="202" t="s">
        <v>520</v>
      </c>
      <c r="G242" s="63" t="s">
        <v>607</v>
      </c>
    </row>
    <row r="243" spans="1:7" x14ac:dyDescent="0.55000000000000004">
      <c r="B243" s="56" t="s">
        <v>24</v>
      </c>
      <c r="C243" s="56">
        <v>6797</v>
      </c>
      <c r="D243" s="58" t="s">
        <v>514</v>
      </c>
      <c r="G243" s="203" t="s">
        <v>496</v>
      </c>
    </row>
    <row r="244" spans="1:7" x14ac:dyDescent="0.55000000000000004">
      <c r="B244" s="56" t="s">
        <v>24</v>
      </c>
      <c r="C244" s="56">
        <v>6798</v>
      </c>
      <c r="D244" s="58" t="s">
        <v>515</v>
      </c>
      <c r="G244" s="203" t="s">
        <v>496</v>
      </c>
    </row>
    <row r="245" spans="1:7" x14ac:dyDescent="0.55000000000000004">
      <c r="B245" s="56" t="s">
        <v>11</v>
      </c>
      <c r="C245" s="56">
        <v>6799</v>
      </c>
      <c r="D245" s="58" t="s">
        <v>611</v>
      </c>
      <c r="G245" s="203"/>
    </row>
    <row r="246" spans="1:7" x14ac:dyDescent="0.55000000000000004">
      <c r="B246" s="56" t="s">
        <v>11</v>
      </c>
      <c r="C246" s="56">
        <v>6800</v>
      </c>
      <c r="D246" s="58" t="s">
        <v>521</v>
      </c>
    </row>
    <row r="247" spans="1:7" x14ac:dyDescent="0.55000000000000004">
      <c r="B247" s="56" t="s">
        <v>11</v>
      </c>
      <c r="C247" s="56">
        <v>6801</v>
      </c>
      <c r="D247" s="58" t="s">
        <v>522</v>
      </c>
    </row>
    <row r="248" spans="1:7" x14ac:dyDescent="0.55000000000000004">
      <c r="B248" s="56" t="s">
        <v>11</v>
      </c>
      <c r="C248" s="56">
        <v>6802</v>
      </c>
      <c r="D248" s="58" t="s">
        <v>523</v>
      </c>
    </row>
    <row r="249" spans="1:7" x14ac:dyDescent="0.55000000000000004">
      <c r="B249" s="56" t="s">
        <v>11</v>
      </c>
      <c r="C249" s="56">
        <v>6803</v>
      </c>
      <c r="D249" s="58" t="s">
        <v>524</v>
      </c>
    </row>
    <row r="250" spans="1:7" x14ac:dyDescent="0.55000000000000004">
      <c r="B250" s="56" t="s">
        <v>11</v>
      </c>
      <c r="C250" s="56">
        <v>6804</v>
      </c>
      <c r="D250" s="58" t="s">
        <v>525</v>
      </c>
    </row>
    <row r="251" spans="1:7" x14ac:dyDescent="0.55000000000000004">
      <c r="B251" s="56" t="s">
        <v>11</v>
      </c>
      <c r="C251" s="56">
        <v>6805</v>
      </c>
      <c r="D251" s="58" t="s">
        <v>526</v>
      </c>
    </row>
    <row r="252" spans="1:7" x14ac:dyDescent="0.55000000000000004">
      <c r="B252" s="56" t="s">
        <v>11</v>
      </c>
      <c r="C252" s="56">
        <v>6806</v>
      </c>
      <c r="D252" s="58" t="s">
        <v>527</v>
      </c>
    </row>
    <row r="253" spans="1:7" x14ac:dyDescent="0.55000000000000004">
      <c r="B253" s="56" t="s">
        <v>11</v>
      </c>
      <c r="C253" s="56">
        <v>6807</v>
      </c>
      <c r="D253" s="58" t="s">
        <v>528</v>
      </c>
    </row>
    <row r="254" spans="1:7" x14ac:dyDescent="0.55000000000000004">
      <c r="B254" s="56" t="s">
        <v>11</v>
      </c>
      <c r="C254" s="56">
        <v>6808</v>
      </c>
      <c r="D254" s="58" t="s">
        <v>529</v>
      </c>
    </row>
    <row r="255" spans="1:7" x14ac:dyDescent="0.55000000000000004">
      <c r="B255" s="56" t="s">
        <v>11</v>
      </c>
      <c r="C255" s="56">
        <v>6809</v>
      </c>
      <c r="D255" s="58" t="s">
        <v>530</v>
      </c>
    </row>
    <row r="256" spans="1:7" x14ac:dyDescent="0.55000000000000004">
      <c r="B256" s="56" t="s">
        <v>11</v>
      </c>
      <c r="C256" s="56">
        <v>6810</v>
      </c>
      <c r="D256" s="58" t="s">
        <v>531</v>
      </c>
    </row>
    <row r="257" spans="2:4" x14ac:dyDescent="0.55000000000000004">
      <c r="B257" s="56" t="s">
        <v>11</v>
      </c>
      <c r="C257" s="56">
        <v>6811</v>
      </c>
      <c r="D257" s="58" t="s">
        <v>532</v>
      </c>
    </row>
    <row r="258" spans="2:4" x14ac:dyDescent="0.55000000000000004">
      <c r="B258" s="56" t="s">
        <v>11</v>
      </c>
      <c r="C258" s="56">
        <v>6812</v>
      </c>
      <c r="D258" s="58" t="s">
        <v>533</v>
      </c>
    </row>
    <row r="259" spans="2:4" x14ac:dyDescent="0.55000000000000004">
      <c r="B259" s="56" t="s">
        <v>11</v>
      </c>
      <c r="C259" s="56">
        <v>6813</v>
      </c>
      <c r="D259" s="58" t="s">
        <v>604</v>
      </c>
    </row>
    <row r="260" spans="2:4" x14ac:dyDescent="0.55000000000000004">
      <c r="B260" s="56" t="s">
        <v>11</v>
      </c>
      <c r="C260" s="56">
        <v>6814</v>
      </c>
      <c r="D260" s="58" t="s">
        <v>534</v>
      </c>
    </row>
    <row r="261" spans="2:4" x14ac:dyDescent="0.55000000000000004">
      <c r="B261" s="56" t="s">
        <v>11</v>
      </c>
      <c r="C261" s="56">
        <v>6815</v>
      </c>
      <c r="D261" s="58" t="s">
        <v>535</v>
      </c>
    </row>
    <row r="262" spans="2:4" x14ac:dyDescent="0.55000000000000004">
      <c r="B262" s="56" t="s">
        <v>11</v>
      </c>
      <c r="C262" s="56">
        <v>6816</v>
      </c>
      <c r="D262" s="58" t="s">
        <v>536</v>
      </c>
    </row>
    <row r="263" spans="2:4" x14ac:dyDescent="0.55000000000000004">
      <c r="B263" s="56" t="s">
        <v>11</v>
      </c>
      <c r="C263" s="56">
        <v>6817</v>
      </c>
      <c r="D263" s="58" t="s">
        <v>606</v>
      </c>
    </row>
    <row r="264" spans="2:4" x14ac:dyDescent="0.55000000000000004">
      <c r="B264" s="56" t="s">
        <v>11</v>
      </c>
      <c r="C264" s="56">
        <v>6818</v>
      </c>
      <c r="D264" s="58" t="s">
        <v>537</v>
      </c>
    </row>
    <row r="265" spans="2:4" x14ac:dyDescent="0.55000000000000004">
      <c r="B265" s="56" t="s">
        <v>11</v>
      </c>
      <c r="C265" s="56">
        <v>6819</v>
      </c>
      <c r="D265" s="58" t="s">
        <v>538</v>
      </c>
    </row>
    <row r="266" spans="2:4" x14ac:dyDescent="0.55000000000000004">
      <c r="B266" s="56" t="s">
        <v>11</v>
      </c>
      <c r="C266" s="56">
        <v>6820</v>
      </c>
      <c r="D266" s="58" t="s">
        <v>539</v>
      </c>
    </row>
    <row r="267" spans="2:4" x14ac:dyDescent="0.55000000000000004">
      <c r="B267" s="56" t="s">
        <v>11</v>
      </c>
      <c r="C267" s="56">
        <v>6821</v>
      </c>
      <c r="D267" s="58" t="s">
        <v>540</v>
      </c>
    </row>
    <row r="268" spans="2:4" x14ac:dyDescent="0.55000000000000004">
      <c r="B268" s="56" t="s">
        <v>11</v>
      </c>
      <c r="C268" s="56">
        <v>6822</v>
      </c>
      <c r="D268" s="58" t="s">
        <v>541</v>
      </c>
    </row>
    <row r="269" spans="2:4" x14ac:dyDescent="0.55000000000000004">
      <c r="B269" s="56" t="s">
        <v>11</v>
      </c>
      <c r="C269" s="56">
        <v>6823</v>
      </c>
      <c r="D269" s="58" t="s">
        <v>542</v>
      </c>
    </row>
    <row r="270" spans="2:4" x14ac:dyDescent="0.55000000000000004">
      <c r="B270" s="56" t="s">
        <v>11</v>
      </c>
      <c r="C270" s="56">
        <v>6824</v>
      </c>
      <c r="D270" s="58" t="s">
        <v>543</v>
      </c>
    </row>
    <row r="271" spans="2:4" x14ac:dyDescent="0.55000000000000004">
      <c r="B271" s="56" t="s">
        <v>11</v>
      </c>
      <c r="C271" s="56">
        <v>6825</v>
      </c>
      <c r="D271" s="58" t="s">
        <v>544</v>
      </c>
    </row>
    <row r="272" spans="2:4" x14ac:dyDescent="0.55000000000000004">
      <c r="B272" s="56" t="s">
        <v>11</v>
      </c>
      <c r="C272" s="56">
        <v>6826</v>
      </c>
      <c r="D272" s="58" t="s">
        <v>545</v>
      </c>
    </row>
    <row r="273" spans="2:4" x14ac:dyDescent="0.55000000000000004">
      <c r="B273" s="56" t="s">
        <v>12</v>
      </c>
      <c r="C273" s="56">
        <v>6827</v>
      </c>
      <c r="D273" s="58" t="s">
        <v>577</v>
      </c>
    </row>
    <row r="274" spans="2:4" x14ac:dyDescent="0.55000000000000004">
      <c r="B274" s="56" t="s">
        <v>12</v>
      </c>
      <c r="C274" s="56">
        <v>6828</v>
      </c>
      <c r="D274" s="58" t="s">
        <v>578</v>
      </c>
    </row>
    <row r="275" spans="2:4" x14ac:dyDescent="0.55000000000000004">
      <c r="B275" s="56" t="s">
        <v>12</v>
      </c>
      <c r="C275" s="56">
        <v>6829</v>
      </c>
      <c r="D275" s="58" t="s">
        <v>579</v>
      </c>
    </row>
    <row r="276" spans="2:4" x14ac:dyDescent="0.55000000000000004">
      <c r="B276" s="56" t="s">
        <v>12</v>
      </c>
      <c r="C276" s="56">
        <v>6830</v>
      </c>
      <c r="D276" s="58" t="s">
        <v>580</v>
      </c>
    </row>
    <row r="277" spans="2:4" x14ac:dyDescent="0.55000000000000004">
      <c r="B277" s="56" t="s">
        <v>12</v>
      </c>
      <c r="C277" s="56">
        <v>6831</v>
      </c>
      <c r="D277" s="58" t="s">
        <v>581</v>
      </c>
    </row>
    <row r="278" spans="2:4" x14ac:dyDescent="0.55000000000000004">
      <c r="B278" s="56" t="s">
        <v>12</v>
      </c>
      <c r="C278" s="56">
        <v>6832</v>
      </c>
      <c r="D278" s="58" t="s">
        <v>582</v>
      </c>
    </row>
    <row r="279" spans="2:4" x14ac:dyDescent="0.55000000000000004">
      <c r="B279" s="56" t="s">
        <v>12</v>
      </c>
      <c r="C279" s="56">
        <v>6833</v>
      </c>
      <c r="D279" s="58" t="s">
        <v>583</v>
      </c>
    </row>
    <row r="280" spans="2:4" x14ac:dyDescent="0.55000000000000004">
      <c r="B280" s="56" t="s">
        <v>12</v>
      </c>
      <c r="C280" s="56">
        <v>6834</v>
      </c>
      <c r="D280" s="58" t="s">
        <v>584</v>
      </c>
    </row>
    <row r="281" spans="2:4" x14ac:dyDescent="0.55000000000000004">
      <c r="B281" s="56" t="s">
        <v>12</v>
      </c>
      <c r="C281" s="56">
        <v>6835</v>
      </c>
      <c r="D281" s="58" t="s">
        <v>585</v>
      </c>
    </row>
    <row r="282" spans="2:4" x14ac:dyDescent="0.55000000000000004">
      <c r="B282" s="56" t="s">
        <v>12</v>
      </c>
      <c r="C282" s="56">
        <v>6836</v>
      </c>
      <c r="D282" s="58" t="s">
        <v>586</v>
      </c>
    </row>
    <row r="283" spans="2:4" x14ac:dyDescent="0.55000000000000004">
      <c r="B283" s="56" t="s">
        <v>12</v>
      </c>
      <c r="C283" s="56">
        <v>6837</v>
      </c>
      <c r="D283" s="58" t="s">
        <v>587</v>
      </c>
    </row>
    <row r="284" spans="2:4" x14ac:dyDescent="0.55000000000000004">
      <c r="B284" s="56" t="s">
        <v>12</v>
      </c>
      <c r="C284" s="56">
        <v>6838</v>
      </c>
      <c r="D284" s="58" t="s">
        <v>588</v>
      </c>
    </row>
    <row r="285" spans="2:4" x14ac:dyDescent="0.55000000000000004">
      <c r="B285" s="56" t="s">
        <v>12</v>
      </c>
      <c r="C285" s="56">
        <v>6839</v>
      </c>
      <c r="D285" s="58" t="s">
        <v>589</v>
      </c>
    </row>
    <row r="286" spans="2:4" x14ac:dyDescent="0.55000000000000004">
      <c r="B286" s="56" t="s">
        <v>12</v>
      </c>
      <c r="C286" s="56">
        <v>6840</v>
      </c>
      <c r="D286" s="58" t="s">
        <v>590</v>
      </c>
    </row>
    <row r="287" spans="2:4" x14ac:dyDescent="0.55000000000000004">
      <c r="B287" s="56" t="s">
        <v>12</v>
      </c>
      <c r="C287" s="56">
        <v>6841</v>
      </c>
      <c r="D287" s="58" t="s">
        <v>567</v>
      </c>
    </row>
    <row r="288" spans="2:4" x14ac:dyDescent="0.55000000000000004">
      <c r="B288" s="56" t="s">
        <v>12</v>
      </c>
      <c r="C288" s="56">
        <v>6842</v>
      </c>
      <c r="D288" s="58" t="s">
        <v>568</v>
      </c>
    </row>
    <row r="289" spans="2:4" x14ac:dyDescent="0.55000000000000004">
      <c r="B289" s="56" t="s">
        <v>12</v>
      </c>
      <c r="C289" s="56">
        <v>6843</v>
      </c>
      <c r="D289" s="58" t="s">
        <v>569</v>
      </c>
    </row>
    <row r="290" spans="2:4" x14ac:dyDescent="0.55000000000000004">
      <c r="B290" s="56" t="s">
        <v>12</v>
      </c>
      <c r="C290" s="56">
        <v>6844</v>
      </c>
      <c r="D290" s="58" t="s">
        <v>570</v>
      </c>
    </row>
    <row r="291" spans="2:4" x14ac:dyDescent="0.55000000000000004">
      <c r="B291" s="56" t="s">
        <v>12</v>
      </c>
      <c r="C291" s="56">
        <v>6845</v>
      </c>
      <c r="D291" s="58" t="s">
        <v>571</v>
      </c>
    </row>
    <row r="292" spans="2:4" x14ac:dyDescent="0.55000000000000004">
      <c r="B292" s="56" t="s">
        <v>12</v>
      </c>
      <c r="C292" s="56">
        <v>6846</v>
      </c>
      <c r="D292" s="58" t="s">
        <v>572</v>
      </c>
    </row>
    <row r="293" spans="2:4" x14ac:dyDescent="0.55000000000000004">
      <c r="B293" s="56" t="s">
        <v>12</v>
      </c>
      <c r="C293" s="56">
        <v>6847</v>
      </c>
      <c r="D293" s="58" t="s">
        <v>573</v>
      </c>
    </row>
    <row r="294" spans="2:4" x14ac:dyDescent="0.55000000000000004">
      <c r="B294" s="56" t="s">
        <v>12</v>
      </c>
      <c r="C294" s="56">
        <v>6848</v>
      </c>
      <c r="D294" s="58" t="s">
        <v>605</v>
      </c>
    </row>
    <row r="295" spans="2:4" x14ac:dyDescent="0.55000000000000004">
      <c r="B295" s="56" t="s">
        <v>12</v>
      </c>
      <c r="C295" s="56">
        <v>6849</v>
      </c>
      <c r="D295" s="58" t="s">
        <v>574</v>
      </c>
    </row>
    <row r="296" spans="2:4" x14ac:dyDescent="0.55000000000000004">
      <c r="B296" s="56" t="s">
        <v>12</v>
      </c>
      <c r="C296" s="56">
        <v>6850</v>
      </c>
      <c r="D296" s="58" t="s">
        <v>575</v>
      </c>
    </row>
    <row r="297" spans="2:4" x14ac:dyDescent="0.55000000000000004">
      <c r="B297" s="56" t="s">
        <v>12</v>
      </c>
      <c r="C297" s="56">
        <v>6851</v>
      </c>
      <c r="D297" s="58" t="s">
        <v>576</v>
      </c>
    </row>
    <row r="298" spans="2:4" x14ac:dyDescent="0.55000000000000004">
      <c r="B298" s="56" t="s">
        <v>12</v>
      </c>
      <c r="C298" s="56">
        <v>6852</v>
      </c>
      <c r="D298" s="58" t="s">
        <v>546</v>
      </c>
    </row>
    <row r="299" spans="2:4" x14ac:dyDescent="0.55000000000000004">
      <c r="B299" s="56" t="s">
        <v>12</v>
      </c>
      <c r="C299" s="56">
        <v>6853</v>
      </c>
      <c r="D299" s="58" t="s">
        <v>547</v>
      </c>
    </row>
    <row r="300" spans="2:4" x14ac:dyDescent="0.55000000000000004">
      <c r="B300" s="56" t="s">
        <v>12</v>
      </c>
      <c r="C300" s="56">
        <v>6854</v>
      </c>
      <c r="D300" s="58" t="s">
        <v>548</v>
      </c>
    </row>
    <row r="301" spans="2:4" x14ac:dyDescent="0.55000000000000004">
      <c r="B301" s="56" t="s">
        <v>12</v>
      </c>
      <c r="C301" s="56">
        <v>6855</v>
      </c>
      <c r="D301" s="58" t="s">
        <v>549</v>
      </c>
    </row>
    <row r="302" spans="2:4" x14ac:dyDescent="0.55000000000000004">
      <c r="B302" s="56" t="s">
        <v>12</v>
      </c>
      <c r="C302" s="56">
        <v>6856</v>
      </c>
      <c r="D302" s="58" t="s">
        <v>550</v>
      </c>
    </row>
    <row r="303" spans="2:4" x14ac:dyDescent="0.55000000000000004">
      <c r="B303" s="56" t="s">
        <v>13</v>
      </c>
      <c r="C303" s="56">
        <v>6857</v>
      </c>
      <c r="D303" s="58" t="s">
        <v>551</v>
      </c>
    </row>
    <row r="304" spans="2:4" x14ac:dyDescent="0.55000000000000004">
      <c r="B304" s="56" t="s">
        <v>13</v>
      </c>
      <c r="C304" s="56">
        <v>6858</v>
      </c>
      <c r="D304" s="58" t="s">
        <v>552</v>
      </c>
    </row>
    <row r="305" spans="2:4" x14ac:dyDescent="0.55000000000000004">
      <c r="B305" s="56" t="s">
        <v>13</v>
      </c>
      <c r="C305" s="56">
        <v>6859</v>
      </c>
      <c r="D305" s="58" t="s">
        <v>553</v>
      </c>
    </row>
    <row r="306" spans="2:4" x14ac:dyDescent="0.55000000000000004">
      <c r="B306" s="56" t="s">
        <v>13</v>
      </c>
      <c r="C306" s="56">
        <v>6860</v>
      </c>
      <c r="D306" s="58" t="s">
        <v>554</v>
      </c>
    </row>
    <row r="307" spans="2:4" x14ac:dyDescent="0.55000000000000004">
      <c r="B307" s="56" t="s">
        <v>13</v>
      </c>
      <c r="C307" s="56">
        <v>6861</v>
      </c>
      <c r="D307" s="58" t="s">
        <v>555</v>
      </c>
    </row>
    <row r="308" spans="2:4" x14ac:dyDescent="0.55000000000000004">
      <c r="B308" s="56" t="s">
        <v>13</v>
      </c>
      <c r="C308" s="56">
        <v>6862</v>
      </c>
      <c r="D308" s="58" t="s">
        <v>556</v>
      </c>
    </row>
    <row r="309" spans="2:4" x14ac:dyDescent="0.55000000000000004">
      <c r="B309" s="56" t="s">
        <v>13</v>
      </c>
      <c r="C309" s="56">
        <v>6863</v>
      </c>
      <c r="D309" s="58" t="s">
        <v>557</v>
      </c>
    </row>
    <row r="310" spans="2:4" x14ac:dyDescent="0.55000000000000004">
      <c r="B310" s="56" t="s">
        <v>13</v>
      </c>
      <c r="C310" s="56">
        <v>6864</v>
      </c>
      <c r="D310" s="58" t="s">
        <v>558</v>
      </c>
    </row>
    <row r="311" spans="2:4" x14ac:dyDescent="0.55000000000000004">
      <c r="B311" s="56" t="s">
        <v>13</v>
      </c>
      <c r="C311" s="56">
        <v>6865</v>
      </c>
      <c r="D311" s="58" t="s">
        <v>559</v>
      </c>
    </row>
    <row r="312" spans="2:4" x14ac:dyDescent="0.55000000000000004">
      <c r="B312" s="56" t="s">
        <v>13</v>
      </c>
      <c r="C312" s="56">
        <v>6866</v>
      </c>
      <c r="D312" s="58" t="s">
        <v>560</v>
      </c>
    </row>
    <row r="313" spans="2:4" x14ac:dyDescent="0.55000000000000004">
      <c r="B313" s="56" t="s">
        <v>13</v>
      </c>
      <c r="C313" s="56">
        <v>6867</v>
      </c>
      <c r="D313" s="58" t="s">
        <v>561</v>
      </c>
    </row>
    <row r="314" spans="2:4" x14ac:dyDescent="0.55000000000000004">
      <c r="B314" s="56" t="s">
        <v>13</v>
      </c>
      <c r="C314" s="56">
        <v>6868</v>
      </c>
      <c r="D314" s="58" t="s">
        <v>562</v>
      </c>
    </row>
    <row r="315" spans="2:4" x14ac:dyDescent="0.55000000000000004">
      <c r="B315" s="56" t="s">
        <v>13</v>
      </c>
      <c r="C315" s="56">
        <v>6869</v>
      </c>
      <c r="D315" s="58" t="s">
        <v>563</v>
      </c>
    </row>
    <row r="316" spans="2:4" x14ac:dyDescent="0.55000000000000004">
      <c r="B316" s="56" t="s">
        <v>13</v>
      </c>
      <c r="C316" s="56">
        <v>6870</v>
      </c>
      <c r="D316" s="58" t="s">
        <v>564</v>
      </c>
    </row>
    <row r="317" spans="2:4" x14ac:dyDescent="0.55000000000000004">
      <c r="B317" s="56" t="s">
        <v>13</v>
      </c>
      <c r="C317" s="56">
        <v>6871</v>
      </c>
      <c r="D317" s="58" t="s">
        <v>565</v>
      </c>
    </row>
    <row r="318" spans="2:4" x14ac:dyDescent="0.55000000000000004">
      <c r="B318" s="56" t="s">
        <v>13</v>
      </c>
      <c r="C318" s="56">
        <v>6872</v>
      </c>
      <c r="D318" s="58" t="s">
        <v>566</v>
      </c>
    </row>
    <row r="319" spans="2:4" x14ac:dyDescent="0.55000000000000004">
      <c r="B319" s="56" t="s">
        <v>13</v>
      </c>
      <c r="C319" s="56">
        <v>6873</v>
      </c>
      <c r="D319" s="58" t="s">
        <v>591</v>
      </c>
    </row>
    <row r="320" spans="2:4" x14ac:dyDescent="0.55000000000000004">
      <c r="B320" s="56" t="s">
        <v>13</v>
      </c>
      <c r="C320" s="56">
        <v>6874</v>
      </c>
      <c r="D320" s="58" t="s">
        <v>592</v>
      </c>
    </row>
    <row r="321" spans="1:7" x14ac:dyDescent="0.55000000000000004">
      <c r="B321" s="56" t="s">
        <v>13</v>
      </c>
      <c r="C321" s="56">
        <v>6875</v>
      </c>
      <c r="D321" s="58" t="s">
        <v>593</v>
      </c>
    </row>
    <row r="322" spans="1:7" x14ac:dyDescent="0.55000000000000004">
      <c r="B322" s="56" t="s">
        <v>13</v>
      </c>
      <c r="C322" s="56">
        <v>6876</v>
      </c>
      <c r="D322" s="58" t="s">
        <v>594</v>
      </c>
    </row>
    <row r="323" spans="1:7" x14ac:dyDescent="0.55000000000000004">
      <c r="B323" s="56" t="s">
        <v>13</v>
      </c>
      <c r="C323" s="56">
        <v>6877</v>
      </c>
      <c r="D323" s="58" t="s">
        <v>595</v>
      </c>
    </row>
    <row r="324" spans="1:7" x14ac:dyDescent="0.55000000000000004">
      <c r="B324" s="56" t="s">
        <v>13</v>
      </c>
      <c r="C324" s="56">
        <v>6878</v>
      </c>
      <c r="D324" s="58" t="s">
        <v>596</v>
      </c>
    </row>
    <row r="325" spans="1:7" x14ac:dyDescent="0.55000000000000004">
      <c r="B325" s="56" t="s">
        <v>13</v>
      </c>
      <c r="C325" s="56">
        <v>6879</v>
      </c>
      <c r="D325" s="58" t="s">
        <v>597</v>
      </c>
    </row>
    <row r="326" spans="1:7" x14ac:dyDescent="0.55000000000000004">
      <c r="B326" s="56" t="s">
        <v>13</v>
      </c>
      <c r="C326" s="56">
        <v>6880</v>
      </c>
      <c r="D326" s="58" t="s">
        <v>598</v>
      </c>
    </row>
    <row r="327" spans="1:7" x14ac:dyDescent="0.55000000000000004">
      <c r="B327" s="56" t="s">
        <v>13</v>
      </c>
      <c r="C327" s="56">
        <v>6881</v>
      </c>
      <c r="D327" s="58" t="s">
        <v>599</v>
      </c>
    </row>
    <row r="328" spans="1:7" x14ac:dyDescent="0.55000000000000004">
      <c r="B328" s="56" t="s">
        <v>13</v>
      </c>
      <c r="C328" s="56">
        <v>6882</v>
      </c>
      <c r="D328" s="58" t="s">
        <v>600</v>
      </c>
    </row>
    <row r="329" spans="1:7" x14ac:dyDescent="0.55000000000000004">
      <c r="B329" s="56" t="s">
        <v>13</v>
      </c>
      <c r="C329" s="56">
        <v>6883</v>
      </c>
      <c r="D329" s="58" t="s">
        <v>601</v>
      </c>
    </row>
    <row r="330" spans="1:7" x14ac:dyDescent="0.55000000000000004">
      <c r="B330" s="56" t="s">
        <v>13</v>
      </c>
      <c r="C330" s="56">
        <v>6884</v>
      </c>
      <c r="D330" s="58" t="s">
        <v>602</v>
      </c>
    </row>
    <row r="331" spans="1:7" x14ac:dyDescent="0.55000000000000004">
      <c r="B331" s="56" t="s">
        <v>13</v>
      </c>
      <c r="C331" s="56">
        <v>6885</v>
      </c>
      <c r="D331" s="58" t="s">
        <v>603</v>
      </c>
    </row>
    <row r="332" spans="1:7" x14ac:dyDescent="0.55000000000000004">
      <c r="B332" s="56" t="s">
        <v>11</v>
      </c>
      <c r="C332" s="56">
        <v>6886</v>
      </c>
      <c r="D332" s="58" t="s">
        <v>608</v>
      </c>
    </row>
    <row r="333" spans="1:7" x14ac:dyDescent="0.55000000000000004">
      <c r="B333" s="56" t="s">
        <v>20</v>
      </c>
      <c r="C333" s="56">
        <v>6888</v>
      </c>
      <c r="D333" s="58" t="s">
        <v>612</v>
      </c>
      <c r="G333" s="63" t="s">
        <v>434</v>
      </c>
    </row>
    <row r="334" spans="1:7" x14ac:dyDescent="0.55000000000000004">
      <c r="C334" s="56">
        <v>6889</v>
      </c>
      <c r="D334" s="58" t="s">
        <v>613</v>
      </c>
    </row>
    <row r="335" spans="1:7" x14ac:dyDescent="0.55000000000000004">
      <c r="A335" s="204"/>
      <c r="B335" s="205" t="s">
        <v>26</v>
      </c>
      <c r="C335" s="205">
        <v>6752</v>
      </c>
      <c r="D335" s="206" t="s">
        <v>615</v>
      </c>
      <c r="G335" s="58" t="s">
        <v>434</v>
      </c>
    </row>
    <row r="336" spans="1:7" x14ac:dyDescent="0.55000000000000004">
      <c r="A336" s="204"/>
      <c r="B336" s="205" t="s">
        <v>26</v>
      </c>
      <c r="C336" s="205">
        <v>6887</v>
      </c>
      <c r="D336" s="206" t="s">
        <v>616</v>
      </c>
      <c r="G336" s="206" t="s">
        <v>434</v>
      </c>
    </row>
    <row r="337" spans="1:7" x14ac:dyDescent="0.55000000000000004">
      <c r="B337" s="56" t="s">
        <v>20</v>
      </c>
      <c r="C337" s="56">
        <v>6890</v>
      </c>
      <c r="D337" s="58" t="s">
        <v>617</v>
      </c>
    </row>
    <row r="338" spans="1:7" x14ac:dyDescent="0.55000000000000004">
      <c r="B338" s="56" t="s">
        <v>24</v>
      </c>
      <c r="C338" s="56">
        <v>6891</v>
      </c>
      <c r="D338" s="58" t="s">
        <v>620</v>
      </c>
      <c r="G338" s="58" t="s">
        <v>434</v>
      </c>
    </row>
    <row r="339" spans="1:7" x14ac:dyDescent="0.55000000000000004">
      <c r="B339" s="56" t="s">
        <v>13</v>
      </c>
      <c r="C339" s="56">
        <v>6892</v>
      </c>
      <c r="D339" s="58" t="s">
        <v>621</v>
      </c>
      <c r="G339" s="58" t="s">
        <v>434</v>
      </c>
    </row>
    <row r="340" spans="1:7" x14ac:dyDescent="0.55000000000000004">
      <c r="B340" s="56" t="s">
        <v>29</v>
      </c>
      <c r="C340" s="56">
        <v>6893</v>
      </c>
      <c r="D340" s="58" t="s">
        <v>460</v>
      </c>
      <c r="G340" s="58" t="s">
        <v>434</v>
      </c>
    </row>
    <row r="341" spans="1:7" x14ac:dyDescent="0.55000000000000004">
      <c r="B341" s="56" t="s">
        <v>29</v>
      </c>
      <c r="C341" s="56">
        <v>6894</v>
      </c>
      <c r="D341" s="58" t="s">
        <v>624</v>
      </c>
      <c r="G341" s="58" t="s">
        <v>434</v>
      </c>
    </row>
    <row r="342" spans="1:7" x14ac:dyDescent="0.55000000000000004">
      <c r="B342" s="56" t="s">
        <v>15</v>
      </c>
      <c r="C342" s="56">
        <v>6895</v>
      </c>
      <c r="D342" s="58" t="s">
        <v>637</v>
      </c>
      <c r="E342" s="207" t="s">
        <v>638</v>
      </c>
      <c r="G342" s="58" t="s">
        <v>636</v>
      </c>
    </row>
    <row r="343" spans="1:7" x14ac:dyDescent="0.55000000000000004">
      <c r="B343" s="56" t="s">
        <v>19</v>
      </c>
      <c r="C343" s="56">
        <v>6896</v>
      </c>
      <c r="D343" s="58" t="s">
        <v>632</v>
      </c>
    </row>
    <row r="344" spans="1:7" x14ac:dyDescent="0.55000000000000004">
      <c r="A344" s="200"/>
      <c r="B344" s="201" t="s">
        <v>26</v>
      </c>
      <c r="C344" s="56">
        <v>6897</v>
      </c>
      <c r="D344" s="202" t="s">
        <v>634</v>
      </c>
      <c r="G344" s="202"/>
    </row>
    <row r="345" spans="1:7" x14ac:dyDescent="0.55000000000000004">
      <c r="B345" s="56" t="s">
        <v>26</v>
      </c>
      <c r="C345" s="56">
        <v>6898</v>
      </c>
      <c r="D345" s="58" t="s">
        <v>635</v>
      </c>
      <c r="G345" s="58" t="s">
        <v>636</v>
      </c>
    </row>
    <row r="346" spans="1:7" x14ac:dyDescent="0.55000000000000004">
      <c r="B346" s="56" t="s">
        <v>20</v>
      </c>
      <c r="C346" s="56">
        <v>6899</v>
      </c>
      <c r="D346" s="58" t="s">
        <v>639</v>
      </c>
      <c r="G346" s="58" t="s">
        <v>636</v>
      </c>
    </row>
    <row r="347" spans="1:7" x14ac:dyDescent="0.55000000000000004">
      <c r="B347" s="56" t="s">
        <v>24</v>
      </c>
      <c r="C347" s="56">
        <v>6900</v>
      </c>
      <c r="D347" s="58" t="s">
        <v>640</v>
      </c>
      <c r="G347" s="58" t="s">
        <v>636</v>
      </c>
    </row>
    <row r="348" spans="1:7" x14ac:dyDescent="0.55000000000000004">
      <c r="B348" s="56" t="s">
        <v>26</v>
      </c>
      <c r="C348" s="56">
        <v>6901</v>
      </c>
      <c r="D348" s="58" t="s">
        <v>641</v>
      </c>
      <c r="G348" s="58" t="s">
        <v>636</v>
      </c>
    </row>
    <row r="349" spans="1:7" x14ac:dyDescent="0.55000000000000004">
      <c r="B349" s="56" t="s">
        <v>15</v>
      </c>
      <c r="C349" s="56">
        <v>6902</v>
      </c>
      <c r="D349" s="58" t="s">
        <v>646</v>
      </c>
      <c r="G349" s="58" t="s">
        <v>636</v>
      </c>
    </row>
    <row r="350" spans="1:7" x14ac:dyDescent="0.55000000000000004">
      <c r="B350" s="56" t="s">
        <v>19</v>
      </c>
      <c r="C350" s="56">
        <v>6903</v>
      </c>
      <c r="D350" s="58" t="s">
        <v>648</v>
      </c>
      <c r="G350" s="58" t="s">
        <v>636</v>
      </c>
    </row>
    <row r="351" spans="1:7" x14ac:dyDescent="0.55000000000000004">
      <c r="B351" s="56" t="s">
        <v>19</v>
      </c>
      <c r="C351" s="56">
        <v>6904</v>
      </c>
      <c r="D351" s="58" t="s">
        <v>649</v>
      </c>
      <c r="G351" s="58" t="s">
        <v>636</v>
      </c>
    </row>
    <row r="352" spans="1:7" x14ac:dyDescent="0.55000000000000004">
      <c r="B352" s="56" t="s">
        <v>20</v>
      </c>
      <c r="C352" s="56">
        <v>6905</v>
      </c>
      <c r="D352" s="58" t="s">
        <v>650</v>
      </c>
      <c r="G352" s="58" t="s">
        <v>636</v>
      </c>
    </row>
    <row r="353" spans="1:7" x14ac:dyDescent="0.55000000000000004">
      <c r="B353" s="56" t="s">
        <v>23</v>
      </c>
      <c r="C353" s="56">
        <v>6906</v>
      </c>
      <c r="D353" s="58" t="s">
        <v>643</v>
      </c>
      <c r="G353" s="58" t="s">
        <v>636</v>
      </c>
    </row>
    <row r="354" spans="1:7" x14ac:dyDescent="0.55000000000000004">
      <c r="B354" s="56" t="s">
        <v>23</v>
      </c>
      <c r="C354" s="56">
        <v>6907</v>
      </c>
      <c r="D354" s="58" t="s">
        <v>644</v>
      </c>
      <c r="G354" s="58" t="s">
        <v>636</v>
      </c>
    </row>
    <row r="355" spans="1:7" x14ac:dyDescent="0.55000000000000004">
      <c r="B355" s="56" t="s">
        <v>24</v>
      </c>
      <c r="C355" s="56">
        <v>6908</v>
      </c>
      <c r="D355" s="58" t="s">
        <v>645</v>
      </c>
      <c r="G355" s="58" t="s">
        <v>636</v>
      </c>
    </row>
    <row r="356" spans="1:7" x14ac:dyDescent="0.55000000000000004">
      <c r="B356" s="56" t="s">
        <v>26</v>
      </c>
      <c r="C356" s="56">
        <v>6909</v>
      </c>
      <c r="D356" s="58" t="s">
        <v>642</v>
      </c>
      <c r="G356" s="58" t="s">
        <v>636</v>
      </c>
    </row>
    <row r="357" spans="1:7" x14ac:dyDescent="0.55000000000000004">
      <c r="B357" s="56" t="s">
        <v>17</v>
      </c>
      <c r="C357" s="56">
        <v>6910</v>
      </c>
      <c r="D357" s="58" t="s">
        <v>647</v>
      </c>
      <c r="G357" s="58" t="s">
        <v>636</v>
      </c>
    </row>
    <row r="358" spans="1:7" x14ac:dyDescent="0.55000000000000004">
      <c r="B358" s="56" t="s">
        <v>26</v>
      </c>
      <c r="C358" s="56">
        <v>6911</v>
      </c>
      <c r="D358" s="58" t="s">
        <v>657</v>
      </c>
      <c r="G358" s="58" t="s">
        <v>636</v>
      </c>
    </row>
    <row r="359" spans="1:7" x14ac:dyDescent="0.55000000000000004">
      <c r="B359" s="56" t="s">
        <v>23</v>
      </c>
      <c r="C359" s="56">
        <v>6912</v>
      </c>
      <c r="D359" s="58" t="s">
        <v>660</v>
      </c>
      <c r="G359" s="58" t="s">
        <v>636</v>
      </c>
    </row>
    <row r="360" spans="1:7" x14ac:dyDescent="0.55000000000000004">
      <c r="B360" s="56" t="s">
        <v>23</v>
      </c>
      <c r="C360" s="56">
        <v>6913</v>
      </c>
      <c r="D360" s="58" t="s">
        <v>661</v>
      </c>
      <c r="G360" s="58" t="s">
        <v>636</v>
      </c>
    </row>
    <row r="361" spans="1:7" x14ac:dyDescent="0.55000000000000004">
      <c r="B361" s="56" t="s">
        <v>18</v>
      </c>
      <c r="C361" s="56">
        <v>6914</v>
      </c>
      <c r="D361" s="58" t="s">
        <v>662</v>
      </c>
      <c r="E361" s="61" t="s">
        <v>172</v>
      </c>
      <c r="G361" s="58" t="s">
        <v>172</v>
      </c>
    </row>
    <row r="362" spans="1:7" x14ac:dyDescent="0.55000000000000004">
      <c r="B362" s="56" t="s">
        <v>15</v>
      </c>
      <c r="C362" s="56">
        <v>6915</v>
      </c>
      <c r="D362" s="58" t="s">
        <v>663</v>
      </c>
      <c r="E362" s="61" t="s">
        <v>305</v>
      </c>
      <c r="G362" s="58" t="s">
        <v>636</v>
      </c>
    </row>
    <row r="363" spans="1:7" x14ac:dyDescent="0.55000000000000004">
      <c r="B363" s="56" t="s">
        <v>26</v>
      </c>
      <c r="C363" s="56">
        <v>6916</v>
      </c>
      <c r="D363" s="58" t="s">
        <v>664</v>
      </c>
      <c r="E363" s="61" t="s">
        <v>656</v>
      </c>
      <c r="G363" s="58" t="s">
        <v>636</v>
      </c>
    </row>
    <row r="364" spans="1:7" x14ac:dyDescent="0.55000000000000004">
      <c r="B364" s="56" t="s">
        <v>26</v>
      </c>
      <c r="C364" s="56">
        <v>6917</v>
      </c>
      <c r="D364" s="58" t="s">
        <v>665</v>
      </c>
      <c r="E364" s="61" t="s">
        <v>656</v>
      </c>
      <c r="G364" s="58" t="s">
        <v>636</v>
      </c>
    </row>
    <row r="365" spans="1:7" x14ac:dyDescent="0.55000000000000004">
      <c r="B365" s="56" t="s">
        <v>26</v>
      </c>
      <c r="C365" s="56">
        <v>6918</v>
      </c>
      <c r="D365" s="58" t="s">
        <v>666</v>
      </c>
      <c r="E365" s="61" t="s">
        <v>656</v>
      </c>
      <c r="G365" s="58" t="s">
        <v>636</v>
      </c>
    </row>
    <row r="366" spans="1:7" x14ac:dyDescent="0.55000000000000004">
      <c r="B366" s="56" t="s">
        <v>15</v>
      </c>
      <c r="C366" s="56">
        <v>6919</v>
      </c>
      <c r="D366" s="58" t="s">
        <v>667</v>
      </c>
      <c r="E366" s="61" t="s">
        <v>305</v>
      </c>
      <c r="G366" s="58" t="s">
        <v>636</v>
      </c>
    </row>
    <row r="367" spans="1:7" x14ac:dyDescent="0.55000000000000004">
      <c r="A367" s="126" t="s">
        <v>675</v>
      </c>
      <c r="B367" s="56" t="s">
        <v>17</v>
      </c>
      <c r="C367" s="56">
        <v>6920</v>
      </c>
      <c r="D367" s="58" t="s">
        <v>670</v>
      </c>
      <c r="E367" s="61" t="s">
        <v>41</v>
      </c>
      <c r="G367" s="58" t="s">
        <v>41</v>
      </c>
    </row>
    <row r="368" spans="1:7" x14ac:dyDescent="0.55000000000000004">
      <c r="A368" s="126" t="s">
        <v>673</v>
      </c>
      <c r="B368" s="56" t="s">
        <v>23</v>
      </c>
      <c r="C368" s="56">
        <v>6921</v>
      </c>
      <c r="D368" s="58" t="s">
        <v>671</v>
      </c>
      <c r="E368" s="61" t="s">
        <v>656</v>
      </c>
      <c r="G368" s="58" t="s">
        <v>636</v>
      </c>
    </row>
    <row r="369" spans="1:7" x14ac:dyDescent="0.55000000000000004">
      <c r="A369" s="126" t="s">
        <v>674</v>
      </c>
      <c r="B369" s="56" t="s">
        <v>23</v>
      </c>
      <c r="C369" s="56">
        <v>6922</v>
      </c>
      <c r="D369" s="58" t="s">
        <v>672</v>
      </c>
      <c r="E369" s="61" t="s">
        <v>656</v>
      </c>
      <c r="G369" s="58" t="s">
        <v>636</v>
      </c>
    </row>
    <row r="370" spans="1:7" x14ac:dyDescent="0.55000000000000004">
      <c r="A370" s="126" t="s">
        <v>679</v>
      </c>
      <c r="B370" s="56" t="s">
        <v>11</v>
      </c>
      <c r="C370" s="56">
        <v>6923</v>
      </c>
      <c r="D370" s="58" t="s">
        <v>678</v>
      </c>
      <c r="E370" s="61" t="s">
        <v>37</v>
      </c>
    </row>
    <row r="371" spans="1:7" ht="30.75" x14ac:dyDescent="0.7">
      <c r="A371" s="354" t="s">
        <v>688</v>
      </c>
      <c r="B371" s="354"/>
      <c r="C371" s="354"/>
      <c r="D371" s="354"/>
      <c r="E371" s="354"/>
      <c r="F371" s="354"/>
      <c r="G371" s="354"/>
    </row>
    <row r="372" spans="1:7" s="194" customFormat="1" x14ac:dyDescent="0.55000000000000004">
      <c r="A372" s="192" t="s">
        <v>698</v>
      </c>
      <c r="B372" s="194" t="s">
        <v>5</v>
      </c>
      <c r="C372" s="194" t="s">
        <v>157</v>
      </c>
      <c r="D372" s="194" t="s">
        <v>0</v>
      </c>
      <c r="E372" s="194" t="s">
        <v>655</v>
      </c>
      <c r="F372" s="195"/>
      <c r="G372" s="194" t="s">
        <v>700</v>
      </c>
    </row>
    <row r="373" spans="1:7" x14ac:dyDescent="0.55000000000000004">
      <c r="A373" s="126" t="s">
        <v>699</v>
      </c>
      <c r="B373" s="56" t="s">
        <v>18</v>
      </c>
      <c r="C373" s="56">
        <v>6924</v>
      </c>
      <c r="D373" s="58" t="s">
        <v>689</v>
      </c>
      <c r="E373" s="190" t="s">
        <v>172</v>
      </c>
      <c r="G373" s="58" t="s">
        <v>701</v>
      </c>
    </row>
    <row r="374" spans="1:7" x14ac:dyDescent="0.55000000000000004">
      <c r="A374" s="126" t="s">
        <v>699</v>
      </c>
      <c r="B374" s="56" t="s">
        <v>18</v>
      </c>
      <c r="C374" s="56">
        <v>6925</v>
      </c>
      <c r="D374" s="58" t="s">
        <v>690</v>
      </c>
      <c r="E374" s="190" t="s">
        <v>172</v>
      </c>
      <c r="G374" s="58" t="s">
        <v>701</v>
      </c>
    </row>
    <row r="375" spans="1:7" x14ac:dyDescent="0.55000000000000004">
      <c r="A375" s="126" t="s">
        <v>699</v>
      </c>
      <c r="B375" s="56" t="s">
        <v>18</v>
      </c>
      <c r="C375" s="56">
        <v>6926</v>
      </c>
      <c r="D375" s="58" t="s">
        <v>691</v>
      </c>
      <c r="E375" s="190" t="s">
        <v>172</v>
      </c>
      <c r="G375" s="58" t="s">
        <v>701</v>
      </c>
    </row>
    <row r="376" spans="1:7" x14ac:dyDescent="0.55000000000000004">
      <c r="A376" s="126" t="s">
        <v>699</v>
      </c>
      <c r="B376" s="56" t="s">
        <v>18</v>
      </c>
      <c r="C376" s="56">
        <v>6927</v>
      </c>
      <c r="D376" s="58" t="s">
        <v>692</v>
      </c>
      <c r="E376" s="190" t="s">
        <v>172</v>
      </c>
      <c r="G376" s="58" t="s">
        <v>701</v>
      </c>
    </row>
    <row r="377" spans="1:7" x14ac:dyDescent="0.55000000000000004">
      <c r="A377" s="126" t="s">
        <v>699</v>
      </c>
      <c r="B377" s="56" t="s">
        <v>19</v>
      </c>
      <c r="C377" s="56">
        <v>6928</v>
      </c>
      <c r="D377" s="58" t="s">
        <v>693</v>
      </c>
      <c r="E377" s="190" t="s">
        <v>305</v>
      </c>
      <c r="G377" s="58" t="s">
        <v>701</v>
      </c>
    </row>
    <row r="378" spans="1:7" x14ac:dyDescent="0.55000000000000004">
      <c r="A378" s="126" t="s">
        <v>699</v>
      </c>
      <c r="B378" s="56" t="s">
        <v>19</v>
      </c>
      <c r="C378" s="56">
        <v>6929</v>
      </c>
      <c r="D378" s="58" t="s">
        <v>694</v>
      </c>
      <c r="E378" s="190" t="s">
        <v>39</v>
      </c>
      <c r="G378" s="58" t="s">
        <v>701</v>
      </c>
    </row>
    <row r="379" spans="1:7" x14ac:dyDescent="0.55000000000000004">
      <c r="A379" s="126" t="s">
        <v>699</v>
      </c>
      <c r="B379" s="56" t="s">
        <v>19</v>
      </c>
      <c r="C379" s="56">
        <v>6930</v>
      </c>
      <c r="D379" s="58" t="s">
        <v>695</v>
      </c>
      <c r="E379" s="190" t="s">
        <v>39</v>
      </c>
      <c r="G379" s="58" t="s">
        <v>701</v>
      </c>
    </row>
    <row r="380" spans="1:7" x14ac:dyDescent="0.55000000000000004">
      <c r="A380" s="208" t="s">
        <v>699</v>
      </c>
      <c r="B380" s="209" t="s">
        <v>16</v>
      </c>
      <c r="C380" s="209">
        <v>6931</v>
      </c>
      <c r="D380" s="61" t="s">
        <v>776</v>
      </c>
      <c r="E380" s="62" t="s">
        <v>41</v>
      </c>
      <c r="F380" s="62"/>
      <c r="G380" s="61"/>
    </row>
    <row r="381" spans="1:7" x14ac:dyDescent="0.55000000000000004">
      <c r="A381" s="208" t="s">
        <v>699</v>
      </c>
      <c r="B381" s="56" t="s">
        <v>23</v>
      </c>
      <c r="C381" s="209">
        <v>6932</v>
      </c>
      <c r="D381" s="61" t="s">
        <v>923</v>
      </c>
      <c r="E381" s="61" t="s">
        <v>173</v>
      </c>
      <c r="F381" s="300"/>
      <c r="G381" s="299"/>
    </row>
    <row r="382" spans="1:7" x14ac:dyDescent="0.55000000000000004">
      <c r="A382" s="126" t="s">
        <v>699</v>
      </c>
      <c r="B382" s="56" t="s">
        <v>23</v>
      </c>
      <c r="C382" s="56">
        <v>6933</v>
      </c>
      <c r="D382" s="58" t="s">
        <v>704</v>
      </c>
      <c r="E382" s="61" t="s">
        <v>173</v>
      </c>
    </row>
    <row r="383" spans="1:7" x14ac:dyDescent="0.55000000000000004">
      <c r="A383" s="126" t="s">
        <v>699</v>
      </c>
      <c r="B383" s="56" t="s">
        <v>23</v>
      </c>
      <c r="C383" s="56">
        <v>6934</v>
      </c>
      <c r="D383" s="58" t="s">
        <v>705</v>
      </c>
      <c r="E383" s="61" t="s">
        <v>173</v>
      </c>
    </row>
    <row r="384" spans="1:7" x14ac:dyDescent="0.55000000000000004">
      <c r="A384" s="126" t="s">
        <v>699</v>
      </c>
      <c r="B384" s="56" t="s">
        <v>23</v>
      </c>
      <c r="C384" s="56">
        <v>6935</v>
      </c>
      <c r="D384" s="58" t="s">
        <v>706</v>
      </c>
      <c r="E384" s="190" t="s">
        <v>173</v>
      </c>
      <c r="G384" s="58" t="s">
        <v>701</v>
      </c>
    </row>
    <row r="385" spans="1:7" x14ac:dyDescent="0.55000000000000004">
      <c r="A385" s="126" t="s">
        <v>699</v>
      </c>
      <c r="B385" s="56" t="s">
        <v>23</v>
      </c>
      <c r="C385" s="56">
        <v>6936</v>
      </c>
      <c r="D385" s="58" t="s">
        <v>707</v>
      </c>
      <c r="E385" s="190" t="s">
        <v>173</v>
      </c>
      <c r="G385" s="58" t="s">
        <v>701</v>
      </c>
    </row>
    <row r="386" spans="1:7" x14ac:dyDescent="0.55000000000000004">
      <c r="A386" s="126" t="s">
        <v>699</v>
      </c>
      <c r="B386" s="56" t="s">
        <v>23</v>
      </c>
      <c r="C386" s="56">
        <v>6937</v>
      </c>
      <c r="D386" s="58" t="s">
        <v>708</v>
      </c>
      <c r="E386" s="190" t="s">
        <v>173</v>
      </c>
      <c r="G386" s="58" t="s">
        <v>701</v>
      </c>
    </row>
    <row r="387" spans="1:7" x14ac:dyDescent="0.55000000000000004">
      <c r="A387" s="126" t="s">
        <v>699</v>
      </c>
      <c r="B387" s="56" t="s">
        <v>23</v>
      </c>
      <c r="C387" s="56">
        <v>6938</v>
      </c>
      <c r="D387" s="58" t="s">
        <v>709</v>
      </c>
      <c r="E387" s="190" t="s">
        <v>173</v>
      </c>
      <c r="G387" s="58" t="s">
        <v>701</v>
      </c>
    </row>
    <row r="388" spans="1:7" x14ac:dyDescent="0.55000000000000004">
      <c r="A388" s="126" t="s">
        <v>699</v>
      </c>
      <c r="B388" s="56" t="s">
        <v>23</v>
      </c>
      <c r="C388" s="56">
        <v>6939</v>
      </c>
      <c r="D388" s="58" t="s">
        <v>710</v>
      </c>
      <c r="E388" s="190" t="s">
        <v>173</v>
      </c>
      <c r="G388" s="58" t="s">
        <v>701</v>
      </c>
    </row>
    <row r="389" spans="1:7" x14ac:dyDescent="0.55000000000000004">
      <c r="A389" s="126" t="s">
        <v>699</v>
      </c>
      <c r="B389" s="56" t="s">
        <v>24</v>
      </c>
      <c r="C389" s="56">
        <v>6940</v>
      </c>
      <c r="D389" s="58" t="s">
        <v>711</v>
      </c>
      <c r="E389" s="190" t="s">
        <v>470</v>
      </c>
      <c r="G389" s="58" t="s">
        <v>701</v>
      </c>
    </row>
    <row r="390" spans="1:7" x14ac:dyDescent="0.55000000000000004">
      <c r="A390" s="126" t="s">
        <v>699</v>
      </c>
      <c r="B390" s="56" t="s">
        <v>24</v>
      </c>
      <c r="C390" s="56">
        <v>6941</v>
      </c>
      <c r="D390" s="58" t="s">
        <v>712</v>
      </c>
      <c r="E390" s="190" t="s">
        <v>470</v>
      </c>
      <c r="G390" s="58" t="s">
        <v>701</v>
      </c>
    </row>
    <row r="391" spans="1:7" x14ac:dyDescent="0.55000000000000004">
      <c r="A391" s="126" t="s">
        <v>699</v>
      </c>
      <c r="B391" s="56" t="s">
        <v>24</v>
      </c>
      <c r="C391" s="56">
        <v>6942</v>
      </c>
      <c r="D391" s="58" t="s">
        <v>713</v>
      </c>
      <c r="E391" s="190" t="s">
        <v>470</v>
      </c>
      <c r="G391" s="58" t="s">
        <v>701</v>
      </c>
    </row>
    <row r="392" spans="1:7" x14ac:dyDescent="0.55000000000000004">
      <c r="A392" s="126" t="s">
        <v>699</v>
      </c>
      <c r="B392" s="56" t="s">
        <v>24</v>
      </c>
      <c r="C392" s="56">
        <v>6943</v>
      </c>
      <c r="D392" s="58" t="s">
        <v>714</v>
      </c>
      <c r="E392" s="190" t="s">
        <v>470</v>
      </c>
      <c r="G392" s="58" t="s">
        <v>701</v>
      </c>
    </row>
    <row r="393" spans="1:7" x14ac:dyDescent="0.55000000000000004">
      <c r="A393" s="126" t="s">
        <v>699</v>
      </c>
      <c r="B393" s="56" t="s">
        <v>24</v>
      </c>
      <c r="C393" s="56">
        <v>6944</v>
      </c>
      <c r="D393" s="58" t="s">
        <v>715</v>
      </c>
      <c r="E393" s="190" t="s">
        <v>470</v>
      </c>
      <c r="G393" s="58" t="s">
        <v>701</v>
      </c>
    </row>
    <row r="394" spans="1:7" x14ac:dyDescent="0.55000000000000004">
      <c r="A394" s="126" t="s">
        <v>699</v>
      </c>
      <c r="B394" s="56" t="s">
        <v>24</v>
      </c>
      <c r="C394" s="56">
        <v>6945</v>
      </c>
      <c r="D394" s="58" t="s">
        <v>716</v>
      </c>
      <c r="E394" s="190" t="s">
        <v>470</v>
      </c>
      <c r="G394" s="58" t="s">
        <v>701</v>
      </c>
    </row>
    <row r="395" spans="1:7" x14ac:dyDescent="0.55000000000000004">
      <c r="A395" s="126" t="s">
        <v>699</v>
      </c>
      <c r="B395" s="56" t="s">
        <v>24</v>
      </c>
      <c r="C395" s="56">
        <v>6946</v>
      </c>
      <c r="D395" s="58" t="s">
        <v>717</v>
      </c>
      <c r="E395" s="190" t="s">
        <v>470</v>
      </c>
      <c r="G395" s="58" t="s">
        <v>701</v>
      </c>
    </row>
    <row r="396" spans="1:7" x14ac:dyDescent="0.55000000000000004">
      <c r="A396" s="126" t="s">
        <v>699</v>
      </c>
      <c r="B396" s="56" t="s">
        <v>24</v>
      </c>
      <c r="C396" s="56">
        <v>6947</v>
      </c>
      <c r="D396" s="58" t="s">
        <v>718</v>
      </c>
      <c r="E396" s="62" t="s">
        <v>496</v>
      </c>
    </row>
    <row r="397" spans="1:7" x14ac:dyDescent="0.55000000000000004">
      <c r="A397" s="126" t="s">
        <v>699</v>
      </c>
      <c r="B397" s="56" t="s">
        <v>24</v>
      </c>
      <c r="C397" s="56">
        <v>6948</v>
      </c>
      <c r="D397" s="58" t="s">
        <v>719</v>
      </c>
      <c r="E397" s="62" t="s">
        <v>496</v>
      </c>
    </row>
    <row r="398" spans="1:7" x14ac:dyDescent="0.55000000000000004">
      <c r="A398" s="126" t="s">
        <v>699</v>
      </c>
      <c r="B398" s="56" t="s">
        <v>29</v>
      </c>
      <c r="C398" s="56">
        <v>6949</v>
      </c>
      <c r="D398" s="58" t="s">
        <v>773</v>
      </c>
      <c r="E398" s="61" t="s">
        <v>173</v>
      </c>
      <c r="G398" s="58" t="s">
        <v>701</v>
      </c>
    </row>
    <row r="399" spans="1:7" x14ac:dyDescent="0.55000000000000004">
      <c r="A399" s="126" t="s">
        <v>699</v>
      </c>
      <c r="B399" s="56" t="s">
        <v>11</v>
      </c>
      <c r="C399" s="56">
        <v>6950</v>
      </c>
      <c r="D399" s="58" t="s">
        <v>778</v>
      </c>
      <c r="E399" s="61" t="s">
        <v>37</v>
      </c>
      <c r="F399" s="184" t="s">
        <v>45</v>
      </c>
    </row>
    <row r="400" spans="1:7" x14ac:dyDescent="0.55000000000000004">
      <c r="A400" s="126" t="s">
        <v>699</v>
      </c>
      <c r="B400" s="56" t="s">
        <v>11</v>
      </c>
      <c r="C400" s="56">
        <v>6951</v>
      </c>
      <c r="D400" s="58" t="s">
        <v>779</v>
      </c>
      <c r="E400" s="61" t="s">
        <v>37</v>
      </c>
      <c r="F400" s="184" t="s">
        <v>43</v>
      </c>
    </row>
    <row r="401" spans="1:6" x14ac:dyDescent="0.55000000000000004">
      <c r="A401" s="126" t="s">
        <v>699</v>
      </c>
      <c r="B401" s="56" t="s">
        <v>11</v>
      </c>
      <c r="C401" s="56">
        <v>6952</v>
      </c>
      <c r="D401" s="58" t="s">
        <v>780</v>
      </c>
      <c r="E401" s="61" t="s">
        <v>37</v>
      </c>
      <c r="F401" s="184" t="s">
        <v>42</v>
      </c>
    </row>
    <row r="402" spans="1:6" x14ac:dyDescent="0.55000000000000004">
      <c r="A402" s="126" t="s">
        <v>699</v>
      </c>
      <c r="B402" s="56" t="s">
        <v>11</v>
      </c>
      <c r="C402" s="56">
        <v>6953</v>
      </c>
      <c r="D402" s="58" t="s">
        <v>781</v>
      </c>
      <c r="E402" s="61" t="s">
        <v>37</v>
      </c>
      <c r="F402" s="184" t="s">
        <v>42</v>
      </c>
    </row>
    <row r="403" spans="1:6" x14ac:dyDescent="0.55000000000000004">
      <c r="A403" s="126" t="s">
        <v>699</v>
      </c>
      <c r="B403" s="56" t="s">
        <v>11</v>
      </c>
      <c r="C403" s="56">
        <v>6954</v>
      </c>
      <c r="D403" s="58" t="s">
        <v>782</v>
      </c>
      <c r="E403" s="61" t="s">
        <v>37</v>
      </c>
      <c r="F403" s="184" t="s">
        <v>45</v>
      </c>
    </row>
    <row r="404" spans="1:6" x14ac:dyDescent="0.55000000000000004">
      <c r="A404" s="126" t="s">
        <v>699</v>
      </c>
      <c r="B404" s="56" t="s">
        <v>11</v>
      </c>
      <c r="C404" s="56">
        <v>6955</v>
      </c>
      <c r="D404" s="58" t="s">
        <v>783</v>
      </c>
      <c r="E404" s="61" t="s">
        <v>37</v>
      </c>
      <c r="F404" s="184" t="s">
        <v>43</v>
      </c>
    </row>
    <row r="405" spans="1:6" x14ac:dyDescent="0.55000000000000004">
      <c r="A405" s="126" t="s">
        <v>699</v>
      </c>
      <c r="B405" s="56" t="s">
        <v>11</v>
      </c>
      <c r="C405" s="56">
        <v>6956</v>
      </c>
      <c r="D405" s="58" t="s">
        <v>784</v>
      </c>
      <c r="E405" s="61" t="s">
        <v>37</v>
      </c>
      <c r="F405" s="184" t="s">
        <v>44</v>
      </c>
    </row>
    <row r="406" spans="1:6" x14ac:dyDescent="0.55000000000000004">
      <c r="A406" s="126" t="s">
        <v>699</v>
      </c>
      <c r="B406" s="56" t="s">
        <v>11</v>
      </c>
      <c r="C406" s="56">
        <v>6957</v>
      </c>
      <c r="D406" s="58" t="s">
        <v>785</v>
      </c>
      <c r="E406" s="61" t="s">
        <v>37</v>
      </c>
      <c r="F406" s="184" t="s">
        <v>42</v>
      </c>
    </row>
    <row r="407" spans="1:6" x14ac:dyDescent="0.55000000000000004">
      <c r="A407" s="126" t="s">
        <v>699</v>
      </c>
      <c r="B407" s="56" t="s">
        <v>11</v>
      </c>
      <c r="C407" s="56">
        <v>6958</v>
      </c>
      <c r="D407" s="58" t="s">
        <v>786</v>
      </c>
      <c r="E407" s="61" t="s">
        <v>41</v>
      </c>
      <c r="F407" s="184" t="s">
        <v>45</v>
      </c>
    </row>
    <row r="408" spans="1:6" x14ac:dyDescent="0.55000000000000004">
      <c r="A408" s="126" t="s">
        <v>699</v>
      </c>
      <c r="B408" s="56" t="s">
        <v>11</v>
      </c>
      <c r="C408" s="56">
        <v>6959</v>
      </c>
      <c r="D408" s="58" t="s">
        <v>787</v>
      </c>
      <c r="E408" s="61" t="s">
        <v>41</v>
      </c>
      <c r="F408" s="184" t="s">
        <v>43</v>
      </c>
    </row>
    <row r="409" spans="1:6" x14ac:dyDescent="0.55000000000000004">
      <c r="A409" s="126" t="s">
        <v>699</v>
      </c>
      <c r="B409" s="56" t="s">
        <v>11</v>
      </c>
      <c r="C409" s="56">
        <v>6960</v>
      </c>
      <c r="D409" s="58" t="s">
        <v>788</v>
      </c>
      <c r="E409" s="61" t="s">
        <v>41</v>
      </c>
      <c r="F409" s="184" t="s">
        <v>44</v>
      </c>
    </row>
    <row r="410" spans="1:6" x14ac:dyDescent="0.55000000000000004">
      <c r="A410" s="126" t="s">
        <v>699</v>
      </c>
      <c r="B410" s="56" t="s">
        <v>11</v>
      </c>
      <c r="C410" s="56">
        <v>6961</v>
      </c>
      <c r="D410" s="58" t="s">
        <v>789</v>
      </c>
      <c r="E410" s="61" t="s">
        <v>41</v>
      </c>
      <c r="F410" s="184" t="s">
        <v>42</v>
      </c>
    </row>
    <row r="411" spans="1:6" x14ac:dyDescent="0.55000000000000004">
      <c r="A411" s="126" t="s">
        <v>699</v>
      </c>
      <c r="B411" s="56" t="s">
        <v>11</v>
      </c>
      <c r="C411" s="56">
        <v>6962</v>
      </c>
      <c r="D411" s="58" t="s">
        <v>790</v>
      </c>
      <c r="E411" s="61" t="s">
        <v>41</v>
      </c>
      <c r="F411" s="184" t="s">
        <v>45</v>
      </c>
    </row>
    <row r="412" spans="1:6" x14ac:dyDescent="0.55000000000000004">
      <c r="A412" s="126" t="s">
        <v>699</v>
      </c>
      <c r="B412" s="56" t="s">
        <v>11</v>
      </c>
      <c r="C412" s="56">
        <v>6963</v>
      </c>
      <c r="D412" s="58" t="s">
        <v>791</v>
      </c>
      <c r="E412" s="61" t="s">
        <v>41</v>
      </c>
      <c r="F412" s="184" t="s">
        <v>43</v>
      </c>
    </row>
    <row r="413" spans="1:6" x14ac:dyDescent="0.55000000000000004">
      <c r="A413" s="126" t="s">
        <v>699</v>
      </c>
      <c r="B413" s="56" t="s">
        <v>11</v>
      </c>
      <c r="C413" s="56">
        <v>6964</v>
      </c>
      <c r="D413" s="58" t="s">
        <v>792</v>
      </c>
      <c r="E413" s="61" t="s">
        <v>41</v>
      </c>
      <c r="F413" s="184" t="s">
        <v>44</v>
      </c>
    </row>
    <row r="414" spans="1:6" x14ac:dyDescent="0.55000000000000004">
      <c r="A414" s="126" t="s">
        <v>699</v>
      </c>
      <c r="B414" s="56" t="s">
        <v>11</v>
      </c>
      <c r="C414" s="56">
        <v>6965</v>
      </c>
      <c r="D414" s="58" t="s">
        <v>793</v>
      </c>
      <c r="E414" s="61" t="s">
        <v>172</v>
      </c>
      <c r="F414" s="184" t="s">
        <v>42</v>
      </c>
    </row>
    <row r="415" spans="1:6" x14ac:dyDescent="0.55000000000000004">
      <c r="A415" s="126" t="s">
        <v>699</v>
      </c>
      <c r="B415" s="56" t="s">
        <v>11</v>
      </c>
      <c r="C415" s="56">
        <v>6966</v>
      </c>
      <c r="D415" s="58" t="s">
        <v>794</v>
      </c>
      <c r="E415" s="61" t="s">
        <v>172</v>
      </c>
      <c r="F415" s="184" t="s">
        <v>45</v>
      </c>
    </row>
    <row r="416" spans="1:6" x14ac:dyDescent="0.55000000000000004">
      <c r="A416" s="126" t="s">
        <v>699</v>
      </c>
      <c r="B416" s="56" t="s">
        <v>11</v>
      </c>
      <c r="C416" s="56">
        <v>6967</v>
      </c>
      <c r="D416" s="58" t="s">
        <v>795</v>
      </c>
      <c r="E416" s="61" t="s">
        <v>172</v>
      </c>
      <c r="F416" s="184" t="s">
        <v>43</v>
      </c>
    </row>
    <row r="417" spans="1:7" x14ac:dyDescent="0.55000000000000004">
      <c r="A417" s="126" t="s">
        <v>699</v>
      </c>
      <c r="B417" s="56" t="s">
        <v>11</v>
      </c>
      <c r="C417" s="56">
        <v>6968</v>
      </c>
      <c r="D417" s="58" t="s">
        <v>796</v>
      </c>
      <c r="E417" s="61" t="s">
        <v>172</v>
      </c>
      <c r="F417" s="184" t="s">
        <v>44</v>
      </c>
    </row>
    <row r="418" spans="1:7" x14ac:dyDescent="0.55000000000000004">
      <c r="A418" s="126" t="s">
        <v>699</v>
      </c>
      <c r="B418" s="56" t="s">
        <v>11</v>
      </c>
      <c r="C418" s="56">
        <v>6969</v>
      </c>
      <c r="D418" s="58" t="s">
        <v>797</v>
      </c>
      <c r="E418" s="61" t="s">
        <v>172</v>
      </c>
      <c r="F418" s="184" t="s">
        <v>44</v>
      </c>
    </row>
    <row r="419" spans="1:7" x14ac:dyDescent="0.55000000000000004">
      <c r="A419" s="126" t="s">
        <v>699</v>
      </c>
      <c r="B419" s="56" t="s">
        <v>11</v>
      </c>
      <c r="C419" s="56">
        <v>6970</v>
      </c>
      <c r="D419" s="58" t="s">
        <v>798</v>
      </c>
      <c r="E419" s="61" t="s">
        <v>172</v>
      </c>
      <c r="F419" s="184" t="s">
        <v>45</v>
      </c>
    </row>
    <row r="420" spans="1:7" x14ac:dyDescent="0.55000000000000004">
      <c r="A420" s="126" t="s">
        <v>699</v>
      </c>
      <c r="B420" s="56" t="s">
        <v>11</v>
      </c>
      <c r="C420" s="56">
        <v>6971</v>
      </c>
      <c r="D420" s="58" t="s">
        <v>799</v>
      </c>
      <c r="E420" s="61" t="s">
        <v>172</v>
      </c>
      <c r="F420" s="184" t="s">
        <v>43</v>
      </c>
    </row>
    <row r="421" spans="1:7" x14ac:dyDescent="0.55000000000000004">
      <c r="A421" s="126" t="s">
        <v>699</v>
      </c>
      <c r="B421" s="56" t="s">
        <v>11</v>
      </c>
      <c r="C421" s="56">
        <v>6972</v>
      </c>
      <c r="D421" s="58" t="s">
        <v>800</v>
      </c>
      <c r="E421" s="61" t="s">
        <v>172</v>
      </c>
      <c r="F421" s="184" t="s">
        <v>44</v>
      </c>
    </row>
    <row r="422" spans="1:7" x14ac:dyDescent="0.55000000000000004">
      <c r="A422" s="126" t="s">
        <v>699</v>
      </c>
      <c r="B422" s="56" t="s">
        <v>11</v>
      </c>
      <c r="C422" s="56">
        <v>6973</v>
      </c>
      <c r="D422" s="58" t="s">
        <v>801</v>
      </c>
      <c r="E422" s="61" t="s">
        <v>172</v>
      </c>
      <c r="F422" s="184" t="s">
        <v>42</v>
      </c>
      <c r="G422" s="159" t="s">
        <v>701</v>
      </c>
    </row>
    <row r="423" spans="1:7" x14ac:dyDescent="0.55000000000000004">
      <c r="A423" s="126" t="s">
        <v>699</v>
      </c>
      <c r="B423" s="56" t="s">
        <v>11</v>
      </c>
      <c r="C423" s="56">
        <v>6974</v>
      </c>
      <c r="D423" s="58" t="s">
        <v>802</v>
      </c>
      <c r="E423" s="61" t="s">
        <v>172</v>
      </c>
      <c r="F423" s="184" t="s">
        <v>45</v>
      </c>
      <c r="G423" s="159" t="s">
        <v>701</v>
      </c>
    </row>
    <row r="424" spans="1:7" x14ac:dyDescent="0.55000000000000004">
      <c r="A424" s="126" t="s">
        <v>699</v>
      </c>
      <c r="B424" s="56" t="s">
        <v>11</v>
      </c>
      <c r="C424" s="56">
        <v>6975</v>
      </c>
      <c r="D424" s="58" t="s">
        <v>803</v>
      </c>
      <c r="E424" s="61" t="s">
        <v>172</v>
      </c>
      <c r="F424" s="184" t="s">
        <v>43</v>
      </c>
      <c r="G424" s="159" t="s">
        <v>701</v>
      </c>
    </row>
    <row r="425" spans="1:7" x14ac:dyDescent="0.55000000000000004">
      <c r="A425" s="126" t="s">
        <v>699</v>
      </c>
      <c r="B425" s="56" t="s">
        <v>11</v>
      </c>
      <c r="C425" s="56">
        <v>6976</v>
      </c>
      <c r="D425" s="58" t="s">
        <v>804</v>
      </c>
      <c r="E425" s="61" t="s">
        <v>172</v>
      </c>
      <c r="F425" s="184" t="s">
        <v>44</v>
      </c>
      <c r="G425" s="159" t="s">
        <v>701</v>
      </c>
    </row>
    <row r="426" spans="1:7" x14ac:dyDescent="0.55000000000000004">
      <c r="A426" s="126" t="s">
        <v>699</v>
      </c>
      <c r="B426" s="56" t="s">
        <v>12</v>
      </c>
      <c r="C426" s="56">
        <v>6977</v>
      </c>
      <c r="D426" s="58" t="s">
        <v>805</v>
      </c>
      <c r="E426" s="61" t="s">
        <v>41</v>
      </c>
      <c r="F426" s="184" t="s">
        <v>42</v>
      </c>
    </row>
    <row r="427" spans="1:7" x14ac:dyDescent="0.55000000000000004">
      <c r="A427" s="126" t="s">
        <v>699</v>
      </c>
      <c r="B427" s="56" t="s">
        <v>12</v>
      </c>
      <c r="C427" s="56">
        <v>6978</v>
      </c>
      <c r="D427" s="58" t="s">
        <v>806</v>
      </c>
      <c r="E427" s="61" t="s">
        <v>41</v>
      </c>
      <c r="F427" s="184" t="s">
        <v>45</v>
      </c>
    </row>
    <row r="428" spans="1:7" x14ac:dyDescent="0.55000000000000004">
      <c r="A428" s="126" t="s">
        <v>699</v>
      </c>
      <c r="B428" s="56" t="s">
        <v>12</v>
      </c>
      <c r="C428" s="56">
        <v>6979</v>
      </c>
      <c r="D428" s="58" t="s">
        <v>807</v>
      </c>
      <c r="E428" s="61" t="s">
        <v>41</v>
      </c>
      <c r="F428" s="184" t="s">
        <v>43</v>
      </c>
    </row>
    <row r="429" spans="1:7" x14ac:dyDescent="0.55000000000000004">
      <c r="A429" s="126" t="s">
        <v>699</v>
      </c>
      <c r="B429" s="56" t="s">
        <v>12</v>
      </c>
      <c r="C429" s="56">
        <v>6980</v>
      </c>
      <c r="D429" s="58" t="s">
        <v>808</v>
      </c>
      <c r="E429" s="61" t="s">
        <v>41</v>
      </c>
      <c r="F429" s="184" t="s">
        <v>44</v>
      </c>
    </row>
    <row r="430" spans="1:7" x14ac:dyDescent="0.55000000000000004">
      <c r="A430" s="126" t="s">
        <v>699</v>
      </c>
      <c r="B430" s="56" t="s">
        <v>12</v>
      </c>
      <c r="C430" s="56">
        <v>6981</v>
      </c>
      <c r="D430" s="58" t="s">
        <v>809</v>
      </c>
      <c r="E430" s="61" t="s">
        <v>41</v>
      </c>
      <c r="F430" s="184" t="s">
        <v>42</v>
      </c>
    </row>
    <row r="431" spans="1:7" x14ac:dyDescent="0.55000000000000004">
      <c r="A431" s="126" t="s">
        <v>699</v>
      </c>
      <c r="B431" s="56" t="s">
        <v>12</v>
      </c>
      <c r="C431" s="56">
        <v>6982</v>
      </c>
      <c r="D431" s="58" t="s">
        <v>810</v>
      </c>
      <c r="E431" s="61" t="s">
        <v>41</v>
      </c>
      <c r="F431" s="184" t="s">
        <v>45</v>
      </c>
    </row>
    <row r="432" spans="1:7" x14ac:dyDescent="0.55000000000000004">
      <c r="A432" s="126" t="s">
        <v>699</v>
      </c>
      <c r="B432" s="56" t="s">
        <v>12</v>
      </c>
      <c r="C432" s="56">
        <v>6983</v>
      </c>
      <c r="D432" s="58" t="s">
        <v>811</v>
      </c>
      <c r="E432" s="61" t="s">
        <v>41</v>
      </c>
      <c r="F432" s="184" t="s">
        <v>43</v>
      </c>
    </row>
    <row r="433" spans="1:6" x14ac:dyDescent="0.55000000000000004">
      <c r="A433" s="126" t="s">
        <v>699</v>
      </c>
      <c r="B433" s="56" t="s">
        <v>12</v>
      </c>
      <c r="C433" s="56">
        <v>6984</v>
      </c>
      <c r="D433" s="58" t="s">
        <v>812</v>
      </c>
      <c r="E433" s="61" t="s">
        <v>41</v>
      </c>
      <c r="F433" s="184" t="s">
        <v>44</v>
      </c>
    </row>
    <row r="434" spans="1:6" x14ac:dyDescent="0.55000000000000004">
      <c r="A434" s="126" t="s">
        <v>699</v>
      </c>
      <c r="B434" s="56" t="s">
        <v>12</v>
      </c>
      <c r="C434" s="56">
        <v>6985</v>
      </c>
      <c r="D434" s="58" t="s">
        <v>813</v>
      </c>
      <c r="E434" s="61" t="s">
        <v>41</v>
      </c>
      <c r="F434" s="184" t="s">
        <v>42</v>
      </c>
    </row>
    <row r="435" spans="1:6" x14ac:dyDescent="0.55000000000000004">
      <c r="A435" s="126" t="s">
        <v>699</v>
      </c>
      <c r="B435" s="56" t="s">
        <v>12</v>
      </c>
      <c r="C435" s="56">
        <v>6986</v>
      </c>
      <c r="D435" s="58" t="s">
        <v>814</v>
      </c>
      <c r="E435" s="61" t="s">
        <v>39</v>
      </c>
      <c r="F435" s="184" t="s">
        <v>45</v>
      </c>
    </row>
    <row r="436" spans="1:6" x14ac:dyDescent="0.55000000000000004">
      <c r="A436" s="126" t="s">
        <v>699</v>
      </c>
      <c r="B436" s="56" t="s">
        <v>12</v>
      </c>
      <c r="C436" s="56">
        <v>6987</v>
      </c>
      <c r="D436" s="58" t="s">
        <v>815</v>
      </c>
      <c r="E436" s="61" t="s">
        <v>39</v>
      </c>
      <c r="F436" s="184" t="s">
        <v>43</v>
      </c>
    </row>
    <row r="437" spans="1:6" x14ac:dyDescent="0.55000000000000004">
      <c r="A437" s="126" t="s">
        <v>699</v>
      </c>
      <c r="B437" s="56" t="s">
        <v>12</v>
      </c>
      <c r="C437" s="56">
        <v>6988</v>
      </c>
      <c r="D437" s="58" t="s">
        <v>816</v>
      </c>
      <c r="E437" s="61" t="s">
        <v>39</v>
      </c>
      <c r="F437" s="184" t="s">
        <v>44</v>
      </c>
    </row>
    <row r="438" spans="1:6" x14ac:dyDescent="0.55000000000000004">
      <c r="A438" s="126" t="s">
        <v>699</v>
      </c>
      <c r="B438" s="56" t="s">
        <v>12</v>
      </c>
      <c r="C438" s="56">
        <v>6989</v>
      </c>
      <c r="D438" s="58" t="s">
        <v>817</v>
      </c>
      <c r="E438" s="61" t="s">
        <v>39</v>
      </c>
      <c r="F438" s="184" t="s">
        <v>42</v>
      </c>
    </row>
    <row r="439" spans="1:6" x14ac:dyDescent="0.55000000000000004">
      <c r="A439" s="126" t="s">
        <v>699</v>
      </c>
      <c r="B439" s="56" t="s">
        <v>12</v>
      </c>
      <c r="C439" s="56">
        <v>6990</v>
      </c>
      <c r="D439" s="58" t="s">
        <v>818</v>
      </c>
      <c r="E439" s="61" t="s">
        <v>39</v>
      </c>
      <c r="F439" s="184" t="s">
        <v>45</v>
      </c>
    </row>
    <row r="440" spans="1:6" x14ac:dyDescent="0.55000000000000004">
      <c r="A440" s="126" t="s">
        <v>699</v>
      </c>
      <c r="B440" s="56" t="s">
        <v>12</v>
      </c>
      <c r="C440" s="56">
        <v>6991</v>
      </c>
      <c r="D440" s="58" t="s">
        <v>819</v>
      </c>
      <c r="E440" s="61" t="s">
        <v>39</v>
      </c>
      <c r="F440" s="184" t="s">
        <v>43</v>
      </c>
    </row>
    <row r="441" spans="1:6" x14ac:dyDescent="0.55000000000000004">
      <c r="A441" s="126" t="s">
        <v>699</v>
      </c>
      <c r="B441" s="56" t="s">
        <v>12</v>
      </c>
      <c r="C441" s="56">
        <v>6992</v>
      </c>
      <c r="D441" s="58" t="s">
        <v>820</v>
      </c>
      <c r="E441" s="61" t="s">
        <v>39</v>
      </c>
      <c r="F441" s="184" t="s">
        <v>44</v>
      </c>
    </row>
    <row r="442" spans="1:6" x14ac:dyDescent="0.55000000000000004">
      <c r="A442" s="126" t="s">
        <v>699</v>
      </c>
      <c r="B442" s="56" t="s">
        <v>12</v>
      </c>
      <c r="C442" s="56">
        <v>6993</v>
      </c>
      <c r="D442" s="58" t="s">
        <v>821</v>
      </c>
      <c r="E442" s="61" t="s">
        <v>172</v>
      </c>
      <c r="F442" s="184" t="s">
        <v>42</v>
      </c>
    </row>
    <row r="443" spans="1:6" x14ac:dyDescent="0.55000000000000004">
      <c r="A443" s="126" t="s">
        <v>699</v>
      </c>
      <c r="B443" s="56" t="s">
        <v>12</v>
      </c>
      <c r="C443" s="56">
        <v>6994</v>
      </c>
      <c r="D443" s="58" t="s">
        <v>822</v>
      </c>
      <c r="E443" s="61" t="s">
        <v>172</v>
      </c>
      <c r="F443" s="184" t="s">
        <v>45</v>
      </c>
    </row>
    <row r="444" spans="1:6" x14ac:dyDescent="0.55000000000000004">
      <c r="A444" s="126" t="s">
        <v>699</v>
      </c>
      <c r="B444" s="56" t="s">
        <v>12</v>
      </c>
      <c r="C444" s="56">
        <v>6995</v>
      </c>
      <c r="D444" s="58" t="s">
        <v>823</v>
      </c>
      <c r="E444" s="61" t="s">
        <v>172</v>
      </c>
      <c r="F444" s="184" t="s">
        <v>43</v>
      </c>
    </row>
    <row r="445" spans="1:6" x14ac:dyDescent="0.55000000000000004">
      <c r="A445" s="126" t="s">
        <v>699</v>
      </c>
      <c r="B445" s="56" t="s">
        <v>12</v>
      </c>
      <c r="C445" s="56">
        <v>6996</v>
      </c>
      <c r="D445" s="58" t="s">
        <v>824</v>
      </c>
      <c r="E445" s="61" t="s">
        <v>172</v>
      </c>
      <c r="F445" s="184" t="s">
        <v>44</v>
      </c>
    </row>
    <row r="446" spans="1:6" x14ac:dyDescent="0.55000000000000004">
      <c r="A446" s="126" t="s">
        <v>699</v>
      </c>
      <c r="B446" s="56" t="s">
        <v>12</v>
      </c>
      <c r="C446" s="56">
        <v>6997</v>
      </c>
      <c r="D446" s="58" t="s">
        <v>825</v>
      </c>
      <c r="E446" s="61" t="s">
        <v>172</v>
      </c>
      <c r="F446" s="184" t="s">
        <v>42</v>
      </c>
    </row>
    <row r="447" spans="1:6" x14ac:dyDescent="0.55000000000000004">
      <c r="A447" s="126" t="s">
        <v>699</v>
      </c>
      <c r="B447" s="56" t="s">
        <v>12</v>
      </c>
      <c r="C447" s="56">
        <v>6998</v>
      </c>
      <c r="D447" s="58" t="s">
        <v>826</v>
      </c>
      <c r="E447" s="61" t="s">
        <v>172</v>
      </c>
      <c r="F447" s="184" t="s">
        <v>45</v>
      </c>
    </row>
    <row r="448" spans="1:6" x14ac:dyDescent="0.55000000000000004">
      <c r="A448" s="126" t="s">
        <v>699</v>
      </c>
      <c r="B448" s="56" t="s">
        <v>12</v>
      </c>
      <c r="C448" s="56">
        <v>6999</v>
      </c>
      <c r="D448" s="58" t="s">
        <v>827</v>
      </c>
      <c r="E448" s="61" t="s">
        <v>172</v>
      </c>
      <c r="F448" s="184" t="s">
        <v>43</v>
      </c>
    </row>
    <row r="449" spans="1:7" x14ac:dyDescent="0.55000000000000004">
      <c r="A449" s="126" t="s">
        <v>699</v>
      </c>
      <c r="B449" s="209" t="s">
        <v>19</v>
      </c>
      <c r="C449" s="209">
        <v>7000</v>
      </c>
      <c r="D449" s="61" t="s">
        <v>931</v>
      </c>
      <c r="E449" s="61" t="s">
        <v>38</v>
      </c>
      <c r="F449" s="62" t="s">
        <v>45</v>
      </c>
      <c r="G449" s="311" t="s">
        <v>701</v>
      </c>
    </row>
    <row r="450" spans="1:7" x14ac:dyDescent="0.55000000000000004">
      <c r="A450" s="126" t="s">
        <v>699</v>
      </c>
      <c r="B450" s="56" t="s">
        <v>12</v>
      </c>
      <c r="C450" s="56">
        <v>7001</v>
      </c>
      <c r="D450" s="58" t="s">
        <v>829</v>
      </c>
      <c r="E450" s="61" t="s">
        <v>172</v>
      </c>
      <c r="F450" s="184" t="s">
        <v>42</v>
      </c>
      <c r="G450" s="159" t="s">
        <v>701</v>
      </c>
    </row>
    <row r="451" spans="1:7" x14ac:dyDescent="0.55000000000000004">
      <c r="A451" s="126" t="s">
        <v>699</v>
      </c>
      <c r="B451" s="56" t="s">
        <v>12</v>
      </c>
      <c r="C451" s="56">
        <v>7002</v>
      </c>
      <c r="D451" s="58" t="s">
        <v>830</v>
      </c>
      <c r="E451" s="61" t="s">
        <v>172</v>
      </c>
      <c r="F451" s="184" t="s">
        <v>45</v>
      </c>
      <c r="G451" s="159" t="s">
        <v>701</v>
      </c>
    </row>
    <row r="452" spans="1:7" x14ac:dyDescent="0.55000000000000004">
      <c r="A452" s="126" t="s">
        <v>699</v>
      </c>
      <c r="B452" s="56" t="s">
        <v>12</v>
      </c>
      <c r="C452" s="56">
        <v>7003</v>
      </c>
      <c r="D452" s="58" t="s">
        <v>831</v>
      </c>
      <c r="E452" s="61" t="s">
        <v>172</v>
      </c>
      <c r="F452" s="184" t="s">
        <v>43</v>
      </c>
      <c r="G452" s="159" t="s">
        <v>701</v>
      </c>
    </row>
    <row r="453" spans="1:7" x14ac:dyDescent="0.55000000000000004">
      <c r="A453" s="126" t="s">
        <v>699</v>
      </c>
      <c r="B453" s="56" t="s">
        <v>13</v>
      </c>
      <c r="C453" s="56">
        <v>7004</v>
      </c>
      <c r="D453" s="58" t="s">
        <v>832</v>
      </c>
      <c r="E453" s="61" t="s">
        <v>40</v>
      </c>
      <c r="F453" s="184" t="s">
        <v>44</v>
      </c>
    </row>
    <row r="454" spans="1:7" x14ac:dyDescent="0.55000000000000004">
      <c r="A454" s="126" t="s">
        <v>699</v>
      </c>
      <c r="B454" s="56" t="s">
        <v>13</v>
      </c>
      <c r="C454" s="56">
        <v>7005</v>
      </c>
      <c r="D454" s="58" t="s">
        <v>833</v>
      </c>
      <c r="E454" s="61" t="s">
        <v>40</v>
      </c>
      <c r="F454" s="184" t="s">
        <v>42</v>
      </c>
    </row>
    <row r="455" spans="1:7" x14ac:dyDescent="0.55000000000000004">
      <c r="A455" s="126" t="s">
        <v>699</v>
      </c>
      <c r="B455" s="56" t="s">
        <v>13</v>
      </c>
      <c r="C455" s="56">
        <v>7006</v>
      </c>
      <c r="D455" s="58" t="s">
        <v>834</v>
      </c>
      <c r="E455" s="61" t="s">
        <v>40</v>
      </c>
      <c r="F455" s="184" t="s">
        <v>45</v>
      </c>
    </row>
    <row r="456" spans="1:7" x14ac:dyDescent="0.55000000000000004">
      <c r="A456" s="126" t="s">
        <v>699</v>
      </c>
      <c r="B456" s="56" t="s">
        <v>13</v>
      </c>
      <c r="C456" s="56">
        <v>7007</v>
      </c>
      <c r="D456" s="58" t="s">
        <v>835</v>
      </c>
      <c r="E456" s="61" t="s">
        <v>40</v>
      </c>
      <c r="F456" s="184" t="s">
        <v>43</v>
      </c>
    </row>
    <row r="457" spans="1:7" x14ac:dyDescent="0.55000000000000004">
      <c r="A457" s="126" t="s">
        <v>699</v>
      </c>
      <c r="B457" s="56" t="s">
        <v>13</v>
      </c>
      <c r="C457" s="56">
        <v>7008</v>
      </c>
      <c r="D457" s="58" t="s">
        <v>836</v>
      </c>
      <c r="E457" s="61" t="s">
        <v>40</v>
      </c>
      <c r="F457" s="184" t="s">
        <v>44</v>
      </c>
    </row>
    <row r="458" spans="1:7" x14ac:dyDescent="0.55000000000000004">
      <c r="A458" s="126" t="s">
        <v>699</v>
      </c>
      <c r="B458" s="56" t="s">
        <v>13</v>
      </c>
      <c r="C458" s="56">
        <v>7009</v>
      </c>
      <c r="D458" s="58" t="s">
        <v>837</v>
      </c>
      <c r="E458" s="61" t="s">
        <v>40</v>
      </c>
      <c r="F458" s="184" t="s">
        <v>42</v>
      </c>
    </row>
    <row r="459" spans="1:7" x14ac:dyDescent="0.55000000000000004">
      <c r="A459" s="126" t="s">
        <v>699</v>
      </c>
      <c r="B459" s="56" t="s">
        <v>13</v>
      </c>
      <c r="C459" s="56">
        <v>7010</v>
      </c>
      <c r="D459" s="58" t="s">
        <v>838</v>
      </c>
      <c r="E459" s="61" t="s">
        <v>40</v>
      </c>
      <c r="F459" s="184" t="s">
        <v>45</v>
      </c>
    </row>
    <row r="460" spans="1:7" x14ac:dyDescent="0.55000000000000004">
      <c r="A460" s="126" t="s">
        <v>699</v>
      </c>
      <c r="B460" s="56" t="s">
        <v>13</v>
      </c>
      <c r="C460" s="56">
        <v>7011</v>
      </c>
      <c r="D460" s="58" t="s">
        <v>839</v>
      </c>
      <c r="E460" s="61" t="s">
        <v>40</v>
      </c>
      <c r="F460" s="184" t="s">
        <v>43</v>
      </c>
    </row>
    <row r="461" spans="1:7" x14ac:dyDescent="0.55000000000000004">
      <c r="A461" s="126" t="s">
        <v>699</v>
      </c>
      <c r="B461" s="56" t="s">
        <v>13</v>
      </c>
      <c r="C461" s="56">
        <v>7012</v>
      </c>
      <c r="D461" s="58" t="s">
        <v>840</v>
      </c>
      <c r="E461" s="61" t="s">
        <v>40</v>
      </c>
      <c r="F461" s="184" t="s">
        <v>42</v>
      </c>
    </row>
    <row r="462" spans="1:7" x14ac:dyDescent="0.55000000000000004">
      <c r="A462" s="126" t="s">
        <v>699</v>
      </c>
      <c r="B462" s="56" t="s">
        <v>13</v>
      </c>
      <c r="C462" s="56">
        <v>7013</v>
      </c>
      <c r="D462" s="58" t="s">
        <v>841</v>
      </c>
      <c r="E462" s="61" t="s">
        <v>39</v>
      </c>
      <c r="F462" s="184" t="s">
        <v>42</v>
      </c>
    </row>
    <row r="463" spans="1:7" x14ac:dyDescent="0.55000000000000004">
      <c r="A463" s="126" t="s">
        <v>699</v>
      </c>
      <c r="B463" s="56" t="s">
        <v>13</v>
      </c>
      <c r="C463" s="56">
        <v>7014</v>
      </c>
      <c r="D463" s="58" t="s">
        <v>842</v>
      </c>
      <c r="E463" s="61" t="s">
        <v>39</v>
      </c>
      <c r="F463" s="184" t="s">
        <v>45</v>
      </c>
    </row>
    <row r="464" spans="1:7" x14ac:dyDescent="0.55000000000000004">
      <c r="A464" s="126" t="s">
        <v>699</v>
      </c>
      <c r="B464" s="56" t="s">
        <v>13</v>
      </c>
      <c r="C464" s="56">
        <v>7015</v>
      </c>
      <c r="D464" s="58" t="s">
        <v>843</v>
      </c>
      <c r="E464" s="61" t="s">
        <v>39</v>
      </c>
      <c r="F464" s="184" t="s">
        <v>43</v>
      </c>
    </row>
    <row r="465" spans="1:7" x14ac:dyDescent="0.55000000000000004">
      <c r="A465" s="126" t="s">
        <v>699</v>
      </c>
      <c r="B465" s="56" t="s">
        <v>13</v>
      </c>
      <c r="C465" s="56">
        <v>7016</v>
      </c>
      <c r="D465" s="58" t="s">
        <v>844</v>
      </c>
      <c r="E465" s="61" t="s">
        <v>39</v>
      </c>
      <c r="F465" s="184" t="s">
        <v>44</v>
      </c>
    </row>
    <row r="466" spans="1:7" x14ac:dyDescent="0.55000000000000004">
      <c r="A466" s="126" t="s">
        <v>699</v>
      </c>
      <c r="B466" s="56" t="s">
        <v>13</v>
      </c>
      <c r="C466" s="56">
        <v>7017</v>
      </c>
      <c r="D466" s="58" t="s">
        <v>845</v>
      </c>
      <c r="E466" s="61" t="s">
        <v>39</v>
      </c>
      <c r="F466" s="184" t="s">
        <v>42</v>
      </c>
    </row>
    <row r="467" spans="1:7" x14ac:dyDescent="0.55000000000000004">
      <c r="A467" s="126" t="s">
        <v>699</v>
      </c>
      <c r="B467" s="56" t="s">
        <v>13</v>
      </c>
      <c r="C467" s="56">
        <v>7018</v>
      </c>
      <c r="D467" s="58" t="s">
        <v>846</v>
      </c>
      <c r="E467" s="61" t="s">
        <v>39</v>
      </c>
      <c r="F467" s="184" t="s">
        <v>45</v>
      </c>
    </row>
    <row r="468" spans="1:7" x14ac:dyDescent="0.55000000000000004">
      <c r="A468" s="126" t="s">
        <v>699</v>
      </c>
      <c r="B468" s="56" t="s">
        <v>13</v>
      </c>
      <c r="C468" s="56">
        <v>7019</v>
      </c>
      <c r="D468" s="58" t="s">
        <v>847</v>
      </c>
      <c r="E468" s="61" t="s">
        <v>39</v>
      </c>
      <c r="F468" s="184" t="s">
        <v>43</v>
      </c>
    </row>
    <row r="469" spans="1:7" x14ac:dyDescent="0.55000000000000004">
      <c r="A469" s="126" t="s">
        <v>699</v>
      </c>
      <c r="B469" s="56" t="s">
        <v>13</v>
      </c>
      <c r="C469" s="56">
        <v>7020</v>
      </c>
      <c r="D469" s="58" t="s">
        <v>848</v>
      </c>
      <c r="E469" s="61" t="s">
        <v>39</v>
      </c>
      <c r="F469" s="184" t="s">
        <v>44</v>
      </c>
    </row>
    <row r="470" spans="1:7" x14ac:dyDescent="0.55000000000000004">
      <c r="A470" s="126" t="s">
        <v>699</v>
      </c>
      <c r="B470" s="56" t="s">
        <v>13</v>
      </c>
      <c r="C470" s="56">
        <v>7021</v>
      </c>
      <c r="D470" s="58" t="s">
        <v>849</v>
      </c>
      <c r="E470" s="61" t="s">
        <v>37</v>
      </c>
      <c r="F470" s="184" t="s">
        <v>44</v>
      </c>
    </row>
    <row r="471" spans="1:7" x14ac:dyDescent="0.55000000000000004">
      <c r="A471" s="126" t="s">
        <v>699</v>
      </c>
      <c r="B471" s="56" t="s">
        <v>13</v>
      </c>
      <c r="C471" s="56">
        <v>7022</v>
      </c>
      <c r="D471" s="58" t="s">
        <v>850</v>
      </c>
      <c r="E471" s="61" t="s">
        <v>37</v>
      </c>
      <c r="F471" s="184" t="s">
        <v>45</v>
      </c>
    </row>
    <row r="472" spans="1:7" x14ac:dyDescent="0.55000000000000004">
      <c r="A472" s="126" t="s">
        <v>699</v>
      </c>
      <c r="B472" s="56" t="s">
        <v>13</v>
      </c>
      <c r="C472" s="56">
        <v>7023</v>
      </c>
      <c r="D472" s="58" t="s">
        <v>851</v>
      </c>
      <c r="E472" s="61" t="s">
        <v>37</v>
      </c>
      <c r="F472" s="184" t="s">
        <v>43</v>
      </c>
    </row>
    <row r="473" spans="1:7" x14ac:dyDescent="0.55000000000000004">
      <c r="A473" s="126" t="s">
        <v>699</v>
      </c>
      <c r="B473" s="56" t="s">
        <v>13</v>
      </c>
      <c r="C473" s="56">
        <v>7024</v>
      </c>
      <c r="D473" s="58" t="s">
        <v>852</v>
      </c>
      <c r="E473" s="61" t="s">
        <v>37</v>
      </c>
      <c r="F473" s="184" t="s">
        <v>44</v>
      </c>
    </row>
    <row r="474" spans="1:7" x14ac:dyDescent="0.55000000000000004">
      <c r="A474" s="126" t="s">
        <v>699</v>
      </c>
      <c r="B474" s="56" t="s">
        <v>13</v>
      </c>
      <c r="C474" s="56">
        <v>7025</v>
      </c>
      <c r="D474" s="58" t="s">
        <v>853</v>
      </c>
      <c r="E474" s="61" t="s">
        <v>37</v>
      </c>
      <c r="F474" s="184" t="s">
        <v>42</v>
      </c>
    </row>
    <row r="475" spans="1:7" x14ac:dyDescent="0.55000000000000004">
      <c r="A475" s="126" t="s">
        <v>699</v>
      </c>
      <c r="B475" s="56" t="s">
        <v>13</v>
      </c>
      <c r="C475" s="56">
        <v>7026</v>
      </c>
      <c r="D475" s="58" t="s">
        <v>854</v>
      </c>
      <c r="E475" s="61" t="s">
        <v>37</v>
      </c>
      <c r="F475" s="184" t="s">
        <v>45</v>
      </c>
    </row>
    <row r="476" spans="1:7" x14ac:dyDescent="0.55000000000000004">
      <c r="A476" s="126" t="s">
        <v>699</v>
      </c>
      <c r="B476" s="56" t="s">
        <v>13</v>
      </c>
      <c r="C476" s="56">
        <v>7027</v>
      </c>
      <c r="D476" s="58" t="s">
        <v>855</v>
      </c>
      <c r="E476" s="61" t="s">
        <v>37</v>
      </c>
      <c r="F476" s="184" t="s">
        <v>43</v>
      </c>
      <c r="G476" s="159" t="s">
        <v>701</v>
      </c>
    </row>
    <row r="477" spans="1:7" x14ac:dyDescent="0.55000000000000004">
      <c r="A477" s="126" t="s">
        <v>699</v>
      </c>
      <c r="B477" s="56" t="s">
        <v>13</v>
      </c>
      <c r="C477" s="56">
        <v>7028</v>
      </c>
      <c r="D477" s="58" t="s">
        <v>856</v>
      </c>
      <c r="E477" s="61" t="s">
        <v>37</v>
      </c>
      <c r="F477" s="184" t="s">
        <v>44</v>
      </c>
      <c r="G477" s="159" t="s">
        <v>701</v>
      </c>
    </row>
    <row r="478" spans="1:7" x14ac:dyDescent="0.55000000000000004">
      <c r="A478" s="126" t="s">
        <v>699</v>
      </c>
      <c r="B478" s="56" t="s">
        <v>13</v>
      </c>
      <c r="C478" s="56">
        <v>7029</v>
      </c>
      <c r="D478" s="58" t="s">
        <v>857</v>
      </c>
      <c r="E478" s="61" t="s">
        <v>37</v>
      </c>
      <c r="F478" s="184" t="s">
        <v>42</v>
      </c>
      <c r="G478" s="159" t="s">
        <v>701</v>
      </c>
    </row>
    <row r="479" spans="1:7" x14ac:dyDescent="0.55000000000000004">
      <c r="A479" s="126" t="s">
        <v>699</v>
      </c>
      <c r="B479" s="56" t="s">
        <v>23</v>
      </c>
      <c r="C479" s="56">
        <v>7030</v>
      </c>
      <c r="D479" s="58" t="s">
        <v>863</v>
      </c>
      <c r="E479" s="190" t="s">
        <v>173</v>
      </c>
      <c r="F479" s="184" t="s">
        <v>45</v>
      </c>
      <c r="G479" s="159" t="s">
        <v>701</v>
      </c>
    </row>
    <row r="480" spans="1:7" x14ac:dyDescent="0.55000000000000004">
      <c r="A480" s="126" t="s">
        <v>699</v>
      </c>
      <c r="B480" s="56" t="s">
        <v>24</v>
      </c>
      <c r="C480" s="210">
        <v>7031</v>
      </c>
      <c r="D480" s="211" t="s">
        <v>864</v>
      </c>
      <c r="E480" s="212" t="s">
        <v>470</v>
      </c>
      <c r="F480" s="213" t="s">
        <v>43</v>
      </c>
      <c r="G480" s="159" t="s">
        <v>701</v>
      </c>
    </row>
    <row r="481" spans="1:7" x14ac:dyDescent="0.55000000000000004">
      <c r="A481" s="126" t="s">
        <v>699</v>
      </c>
      <c r="B481" s="56" t="s">
        <v>24</v>
      </c>
      <c r="C481" s="210">
        <v>7032</v>
      </c>
      <c r="D481" s="211" t="s">
        <v>865</v>
      </c>
      <c r="E481" s="212" t="s">
        <v>470</v>
      </c>
      <c r="F481" s="184" t="s">
        <v>44</v>
      </c>
      <c r="G481" s="159" t="s">
        <v>701</v>
      </c>
    </row>
    <row r="482" spans="1:7" x14ac:dyDescent="0.55000000000000004">
      <c r="A482" s="126" t="s">
        <v>699</v>
      </c>
      <c r="B482" s="56" t="s">
        <v>24</v>
      </c>
      <c r="C482" s="210">
        <v>7033</v>
      </c>
      <c r="D482" s="211" t="s">
        <v>866</v>
      </c>
      <c r="E482" s="214" t="s">
        <v>496</v>
      </c>
      <c r="F482" s="104" t="s">
        <v>45</v>
      </c>
      <c r="G482" s="159" t="s">
        <v>701</v>
      </c>
    </row>
    <row r="483" spans="1:7" x14ac:dyDescent="0.55000000000000004">
      <c r="A483" s="126" t="s">
        <v>699</v>
      </c>
      <c r="B483" s="56" t="s">
        <v>24</v>
      </c>
      <c r="C483" s="210">
        <v>7034</v>
      </c>
      <c r="D483" s="211" t="s">
        <v>867</v>
      </c>
      <c r="E483" s="214" t="s">
        <v>496</v>
      </c>
      <c r="F483" s="213" t="s">
        <v>42</v>
      </c>
    </row>
    <row r="484" spans="1:7" x14ac:dyDescent="0.55000000000000004">
      <c r="A484" s="126" t="s">
        <v>699</v>
      </c>
      <c r="B484" s="56" t="s">
        <v>24</v>
      </c>
      <c r="C484" s="209">
        <v>7035</v>
      </c>
      <c r="D484" s="211" t="s">
        <v>927</v>
      </c>
      <c r="E484" s="310" t="s">
        <v>496</v>
      </c>
      <c r="F484" s="62" t="s">
        <v>42</v>
      </c>
    </row>
    <row r="485" spans="1:7" x14ac:dyDescent="0.55000000000000004">
      <c r="A485" s="126" t="s">
        <v>699</v>
      </c>
      <c r="B485" s="56" t="s">
        <v>11</v>
      </c>
      <c r="C485" s="56">
        <v>7036</v>
      </c>
      <c r="D485" s="189" t="s">
        <v>871</v>
      </c>
      <c r="E485" s="61" t="s">
        <v>172</v>
      </c>
      <c r="F485" s="104" t="s">
        <v>45</v>
      </c>
      <c r="G485" s="159" t="s">
        <v>701</v>
      </c>
    </row>
    <row r="486" spans="1:7" x14ac:dyDescent="0.55000000000000004">
      <c r="A486" s="126" t="s">
        <v>699</v>
      </c>
      <c r="B486" s="56" t="s">
        <v>13</v>
      </c>
      <c r="C486" s="56">
        <v>7037</v>
      </c>
      <c r="D486" s="189" t="s">
        <v>870</v>
      </c>
      <c r="E486" s="191" t="s">
        <v>40</v>
      </c>
      <c r="F486" s="104" t="s">
        <v>42</v>
      </c>
    </row>
    <row r="487" spans="1:7" x14ac:dyDescent="0.55000000000000004">
      <c r="A487" s="126" t="s">
        <v>699</v>
      </c>
      <c r="B487" s="56" t="s">
        <v>23</v>
      </c>
      <c r="C487" s="56">
        <v>7038</v>
      </c>
      <c r="D487" s="189" t="s">
        <v>875</v>
      </c>
      <c r="E487" s="215" t="s">
        <v>173</v>
      </c>
      <c r="F487" s="104" t="s">
        <v>45</v>
      </c>
      <c r="G487" s="159" t="s">
        <v>701</v>
      </c>
    </row>
    <row r="488" spans="1:7" x14ac:dyDescent="0.55000000000000004">
      <c r="A488" s="126" t="s">
        <v>699</v>
      </c>
      <c r="B488" s="56" t="s">
        <v>23</v>
      </c>
      <c r="C488" s="56">
        <v>7039</v>
      </c>
      <c r="D488" s="189" t="s">
        <v>876</v>
      </c>
      <c r="E488" s="215" t="s">
        <v>173</v>
      </c>
      <c r="F488" s="104" t="s">
        <v>44</v>
      </c>
      <c r="G488" s="159" t="s">
        <v>701</v>
      </c>
    </row>
    <row r="489" spans="1:7" x14ac:dyDescent="0.55000000000000004">
      <c r="A489" s="126" t="s">
        <v>699</v>
      </c>
      <c r="B489" s="56" t="s">
        <v>24</v>
      </c>
      <c r="C489" s="56">
        <v>7040</v>
      </c>
      <c r="D489" s="189" t="s">
        <v>874</v>
      </c>
      <c r="E489" s="212" t="s">
        <v>470</v>
      </c>
      <c r="F489" s="184" t="s">
        <v>44</v>
      </c>
      <c r="G489" s="159" t="s">
        <v>701</v>
      </c>
    </row>
    <row r="490" spans="1:7" x14ac:dyDescent="0.55000000000000004">
      <c r="A490" s="126" t="s">
        <v>699</v>
      </c>
      <c r="B490" s="56" t="s">
        <v>15</v>
      </c>
      <c r="C490" s="216">
        <v>7041</v>
      </c>
      <c r="D490" s="189" t="s">
        <v>886</v>
      </c>
      <c r="E490" s="212" t="s">
        <v>38</v>
      </c>
      <c r="F490" s="213" t="s">
        <v>43</v>
      </c>
      <c r="G490" s="159" t="s">
        <v>701</v>
      </c>
    </row>
    <row r="491" spans="1:7" x14ac:dyDescent="0.55000000000000004">
      <c r="A491" s="126" t="s">
        <v>699</v>
      </c>
      <c r="B491" s="56" t="s">
        <v>15</v>
      </c>
      <c r="C491" s="216">
        <v>7042</v>
      </c>
      <c r="D491" s="189" t="s">
        <v>887</v>
      </c>
      <c r="E491" s="212" t="s">
        <v>38</v>
      </c>
      <c r="F491" s="104" t="s">
        <v>42</v>
      </c>
      <c r="G491" s="159" t="s">
        <v>701</v>
      </c>
    </row>
    <row r="492" spans="1:7" x14ac:dyDescent="0.55000000000000004">
      <c r="A492" s="126" t="s">
        <v>699</v>
      </c>
      <c r="B492" s="56" t="s">
        <v>15</v>
      </c>
      <c r="C492" s="216">
        <v>7043</v>
      </c>
      <c r="D492" s="189" t="s">
        <v>885</v>
      </c>
      <c r="E492" s="212" t="s">
        <v>38</v>
      </c>
      <c r="F492" s="213" t="s">
        <v>42</v>
      </c>
      <c r="G492" s="159" t="s">
        <v>701</v>
      </c>
    </row>
    <row r="493" spans="1:7" x14ac:dyDescent="0.55000000000000004">
      <c r="A493" s="126" t="s">
        <v>699</v>
      </c>
      <c r="B493" s="56" t="s">
        <v>16</v>
      </c>
      <c r="C493" s="216">
        <v>7044</v>
      </c>
      <c r="D493" s="211" t="s">
        <v>889</v>
      </c>
      <c r="E493" s="212" t="s">
        <v>38</v>
      </c>
      <c r="F493" s="213" t="s">
        <v>44</v>
      </c>
      <c r="G493" s="159" t="s">
        <v>701</v>
      </c>
    </row>
    <row r="494" spans="1:7" x14ac:dyDescent="0.55000000000000004">
      <c r="A494" s="126" t="s">
        <v>699</v>
      </c>
      <c r="B494" s="56" t="s">
        <v>16</v>
      </c>
      <c r="C494" s="216">
        <v>7045</v>
      </c>
      <c r="D494" s="211" t="s">
        <v>890</v>
      </c>
      <c r="E494" s="212" t="s">
        <v>38</v>
      </c>
      <c r="F494" s="213" t="s">
        <v>44</v>
      </c>
      <c r="G494" s="159" t="s">
        <v>701</v>
      </c>
    </row>
    <row r="495" spans="1:7" x14ac:dyDescent="0.55000000000000004">
      <c r="A495" s="126" t="s">
        <v>699</v>
      </c>
      <c r="B495" s="56" t="s">
        <v>17</v>
      </c>
      <c r="C495" s="216">
        <v>7046</v>
      </c>
      <c r="D495" s="211" t="s">
        <v>881</v>
      </c>
      <c r="E495" s="214" t="s">
        <v>172</v>
      </c>
      <c r="F495" s="104" t="s">
        <v>42</v>
      </c>
    </row>
    <row r="496" spans="1:7" x14ac:dyDescent="0.55000000000000004">
      <c r="A496" s="126" t="s">
        <v>699</v>
      </c>
      <c r="B496" s="56" t="s">
        <v>17</v>
      </c>
      <c r="C496" s="216">
        <v>7047</v>
      </c>
      <c r="D496" s="189" t="s">
        <v>882</v>
      </c>
      <c r="E496" s="191" t="s">
        <v>38</v>
      </c>
      <c r="F496" s="104" t="s">
        <v>45</v>
      </c>
    </row>
    <row r="497" spans="1:7" x14ac:dyDescent="0.55000000000000004">
      <c r="A497" s="126" t="s">
        <v>699</v>
      </c>
      <c r="B497" s="56" t="s">
        <v>17</v>
      </c>
      <c r="C497" s="216">
        <v>7048</v>
      </c>
      <c r="D497" s="189" t="s">
        <v>883</v>
      </c>
      <c r="E497" s="212" t="s">
        <v>172</v>
      </c>
      <c r="F497" s="213" t="s">
        <v>44</v>
      </c>
      <c r="G497" s="159" t="s">
        <v>701</v>
      </c>
    </row>
    <row r="498" spans="1:7" x14ac:dyDescent="0.55000000000000004">
      <c r="A498" s="126" t="s">
        <v>699</v>
      </c>
      <c r="B498" s="56" t="s">
        <v>17</v>
      </c>
      <c r="C498" s="216">
        <v>7049</v>
      </c>
      <c r="D498" s="211" t="s">
        <v>888</v>
      </c>
      <c r="E498" s="191" t="s">
        <v>38</v>
      </c>
      <c r="F498" s="213" t="s">
        <v>43</v>
      </c>
    </row>
    <row r="499" spans="1:7" x14ac:dyDescent="0.55000000000000004">
      <c r="A499" s="126" t="s">
        <v>699</v>
      </c>
      <c r="B499" s="56" t="s">
        <v>19</v>
      </c>
      <c r="C499" s="56">
        <v>7050</v>
      </c>
      <c r="D499" s="58" t="s">
        <v>765</v>
      </c>
      <c r="E499" s="190" t="s">
        <v>38</v>
      </c>
      <c r="F499" s="184" t="s">
        <v>44</v>
      </c>
      <c r="G499" s="159" t="s">
        <v>701</v>
      </c>
    </row>
    <row r="500" spans="1:7" x14ac:dyDescent="0.55000000000000004">
      <c r="A500" s="126" t="s">
        <v>699</v>
      </c>
      <c r="B500" s="56" t="s">
        <v>19</v>
      </c>
      <c r="C500" s="56">
        <v>7051</v>
      </c>
      <c r="D500" s="58" t="s">
        <v>891</v>
      </c>
      <c r="E500" s="190" t="s">
        <v>38</v>
      </c>
      <c r="F500" s="184" t="s">
        <v>42</v>
      </c>
      <c r="G500" s="159" t="s">
        <v>701</v>
      </c>
    </row>
    <row r="501" spans="1:7" x14ac:dyDescent="0.55000000000000004">
      <c r="A501" s="126" t="s">
        <v>699</v>
      </c>
      <c r="B501" s="56" t="s">
        <v>20</v>
      </c>
      <c r="C501" s="56">
        <v>7052</v>
      </c>
      <c r="D501" s="58" t="s">
        <v>892</v>
      </c>
      <c r="E501" s="190" t="s">
        <v>38</v>
      </c>
      <c r="F501" s="184" t="s">
        <v>44</v>
      </c>
      <c r="G501" s="159" t="s">
        <v>896</v>
      </c>
    </row>
    <row r="502" spans="1:7" x14ac:dyDescent="0.55000000000000004">
      <c r="A502" s="126" t="s">
        <v>699</v>
      </c>
      <c r="B502" s="56" t="s">
        <v>20</v>
      </c>
      <c r="C502" s="56">
        <v>7053</v>
      </c>
      <c r="D502" s="58" t="s">
        <v>894</v>
      </c>
      <c r="E502" s="190" t="s">
        <v>38</v>
      </c>
      <c r="F502" s="184" t="s">
        <v>43</v>
      </c>
      <c r="G502" s="159" t="s">
        <v>896</v>
      </c>
    </row>
    <row r="503" spans="1:7" x14ac:dyDescent="0.55000000000000004">
      <c r="A503" s="126" t="s">
        <v>699</v>
      </c>
      <c r="B503" s="56" t="s">
        <v>20</v>
      </c>
      <c r="C503" s="56">
        <v>7054</v>
      </c>
      <c r="D503" s="58" t="s">
        <v>893</v>
      </c>
      <c r="E503" s="190" t="s">
        <v>38</v>
      </c>
      <c r="F503" s="184" t="s">
        <v>45</v>
      </c>
      <c r="G503" s="159" t="s">
        <v>896</v>
      </c>
    </row>
    <row r="504" spans="1:7" x14ac:dyDescent="0.55000000000000004">
      <c r="A504" s="126" t="s">
        <v>699</v>
      </c>
      <c r="B504" s="56" t="s">
        <v>20</v>
      </c>
      <c r="C504" s="56">
        <v>7055</v>
      </c>
      <c r="D504" s="58" t="s">
        <v>895</v>
      </c>
      <c r="E504" s="190" t="s">
        <v>38</v>
      </c>
      <c r="F504" s="184" t="s">
        <v>44</v>
      </c>
      <c r="G504" s="159" t="s">
        <v>896</v>
      </c>
    </row>
    <row r="505" spans="1:7" x14ac:dyDescent="0.55000000000000004">
      <c r="A505" s="126" t="s">
        <v>699</v>
      </c>
      <c r="B505" s="56" t="s">
        <v>29</v>
      </c>
      <c r="C505" s="56">
        <v>7056</v>
      </c>
      <c r="D505" s="58" t="s">
        <v>898</v>
      </c>
      <c r="E505" s="190" t="s">
        <v>173</v>
      </c>
      <c r="F505" s="184" t="s">
        <v>44</v>
      </c>
      <c r="G505" s="159" t="s">
        <v>896</v>
      </c>
    </row>
    <row r="506" spans="1:7" x14ac:dyDescent="0.55000000000000004">
      <c r="A506" s="126" t="s">
        <v>699</v>
      </c>
      <c r="B506" s="56" t="s">
        <v>29</v>
      </c>
      <c r="C506" s="56">
        <v>7057</v>
      </c>
      <c r="D506" s="58" t="s">
        <v>897</v>
      </c>
      <c r="E506" s="61" t="s">
        <v>173</v>
      </c>
      <c r="F506" s="184" t="s">
        <v>45</v>
      </c>
    </row>
    <row r="507" spans="1:7" x14ac:dyDescent="0.55000000000000004">
      <c r="A507" s="126" t="s">
        <v>699</v>
      </c>
      <c r="B507" s="56" t="s">
        <v>26</v>
      </c>
      <c r="C507" s="56">
        <v>7058</v>
      </c>
      <c r="D507" s="184" t="s">
        <v>901</v>
      </c>
      <c r="E507" s="190" t="s">
        <v>173</v>
      </c>
      <c r="F507" s="184" t="s">
        <v>43</v>
      </c>
      <c r="G507" s="159" t="s">
        <v>896</v>
      </c>
    </row>
    <row r="508" spans="1:7" x14ac:dyDescent="0.55000000000000004">
      <c r="A508" s="126" t="s">
        <v>699</v>
      </c>
      <c r="B508" s="56" t="s">
        <v>13</v>
      </c>
      <c r="C508" s="56">
        <v>7059</v>
      </c>
      <c r="D508" s="184" t="s">
        <v>921</v>
      </c>
      <c r="E508" s="61" t="s">
        <v>39</v>
      </c>
      <c r="F508" s="184" t="s">
        <v>45</v>
      </c>
    </row>
    <row r="509" spans="1:7" x14ac:dyDescent="0.55000000000000004">
      <c r="A509" s="126" t="s">
        <v>699</v>
      </c>
      <c r="B509" s="56" t="s">
        <v>15</v>
      </c>
      <c r="C509" s="56">
        <v>7060</v>
      </c>
      <c r="D509" s="58" t="s">
        <v>924</v>
      </c>
      <c r="E509" s="190" t="s">
        <v>37</v>
      </c>
      <c r="F509" s="184" t="s">
        <v>45</v>
      </c>
      <c r="G509" s="159" t="s">
        <v>896</v>
      </c>
    </row>
    <row r="510" spans="1:7" x14ac:dyDescent="0.55000000000000004">
      <c r="A510" s="126" t="s">
        <v>699</v>
      </c>
      <c r="B510" s="56" t="s">
        <v>19</v>
      </c>
      <c r="C510" s="56">
        <v>7061</v>
      </c>
      <c r="D510" s="58" t="s">
        <v>926</v>
      </c>
      <c r="E510" s="61" t="s">
        <v>40</v>
      </c>
      <c r="F510" s="184" t="s">
        <v>44</v>
      </c>
    </row>
    <row r="511" spans="1:7" x14ac:dyDescent="0.55000000000000004">
      <c r="A511" s="126" t="s">
        <v>699</v>
      </c>
      <c r="B511" s="56" t="s">
        <v>24</v>
      </c>
      <c r="C511" s="56">
        <v>7062</v>
      </c>
      <c r="D511" s="184" t="s">
        <v>928</v>
      </c>
      <c r="E511" s="190" t="s">
        <v>496</v>
      </c>
      <c r="F511" s="184" t="s">
        <v>42</v>
      </c>
    </row>
    <row r="512" spans="1:7" x14ac:dyDescent="0.55000000000000004">
      <c r="A512" s="126" t="s">
        <v>699</v>
      </c>
      <c r="B512" s="56" t="s">
        <v>13</v>
      </c>
      <c r="C512" s="56">
        <v>7063</v>
      </c>
      <c r="D512" s="58" t="s">
        <v>930</v>
      </c>
      <c r="E512" s="61" t="s">
        <v>39</v>
      </c>
      <c r="F512" s="184" t="s">
        <v>45</v>
      </c>
    </row>
    <row r="513" spans="1:3" x14ac:dyDescent="0.55000000000000004">
      <c r="A513" s="126" t="s">
        <v>699</v>
      </c>
      <c r="C513" s="56">
        <v>7064</v>
      </c>
    </row>
    <row r="514" spans="1:3" x14ac:dyDescent="0.55000000000000004">
      <c r="C514" s="56">
        <v>7065</v>
      </c>
    </row>
    <row r="515" spans="1:3" x14ac:dyDescent="0.55000000000000004">
      <c r="C515" s="56">
        <v>7066</v>
      </c>
    </row>
    <row r="516" spans="1:3" x14ac:dyDescent="0.55000000000000004">
      <c r="C516" s="56">
        <v>7067</v>
      </c>
    </row>
    <row r="517" spans="1:3" x14ac:dyDescent="0.55000000000000004">
      <c r="C517" s="56">
        <v>7068</v>
      </c>
    </row>
    <row r="518" spans="1:3" x14ac:dyDescent="0.55000000000000004">
      <c r="C518" s="56">
        <v>7069</v>
      </c>
    </row>
    <row r="519" spans="1:3" x14ac:dyDescent="0.55000000000000004">
      <c r="C519" s="56">
        <v>7070</v>
      </c>
    </row>
    <row r="520" spans="1:3" x14ac:dyDescent="0.55000000000000004">
      <c r="C520" s="56">
        <v>7071</v>
      </c>
    </row>
    <row r="521" spans="1:3" x14ac:dyDescent="0.55000000000000004">
      <c r="C521" s="56">
        <v>7072</v>
      </c>
    </row>
    <row r="522" spans="1:3" x14ac:dyDescent="0.55000000000000004">
      <c r="C522" s="56">
        <v>7073</v>
      </c>
    </row>
    <row r="523" spans="1:3" x14ac:dyDescent="0.55000000000000004">
      <c r="C523" s="56">
        <v>7074</v>
      </c>
    </row>
    <row r="524" spans="1:3" x14ac:dyDescent="0.55000000000000004">
      <c r="C524" s="56">
        <v>7075</v>
      </c>
    </row>
    <row r="525" spans="1:3" x14ac:dyDescent="0.55000000000000004">
      <c r="C525" s="56">
        <v>7076</v>
      </c>
    </row>
    <row r="526" spans="1:3" x14ac:dyDescent="0.55000000000000004">
      <c r="C526" s="56">
        <v>7077</v>
      </c>
    </row>
    <row r="527" spans="1:3" x14ac:dyDescent="0.55000000000000004">
      <c r="C527" s="56">
        <v>7078</v>
      </c>
    </row>
    <row r="528" spans="1:3" x14ac:dyDescent="0.55000000000000004">
      <c r="C528" s="56">
        <v>7079</v>
      </c>
    </row>
    <row r="529" spans="3:3" x14ac:dyDescent="0.55000000000000004">
      <c r="C529" s="56">
        <v>7080</v>
      </c>
    </row>
    <row r="530" spans="3:3" x14ac:dyDescent="0.55000000000000004">
      <c r="C530" s="56">
        <v>7081</v>
      </c>
    </row>
    <row r="531" spans="3:3" x14ac:dyDescent="0.55000000000000004">
      <c r="C531" s="56">
        <v>7082</v>
      </c>
    </row>
    <row r="532" spans="3:3" x14ac:dyDescent="0.55000000000000004">
      <c r="C532" s="56">
        <v>7083</v>
      </c>
    </row>
    <row r="533" spans="3:3" x14ac:dyDescent="0.55000000000000004">
      <c r="C533" s="56">
        <v>7084</v>
      </c>
    </row>
    <row r="534" spans="3:3" x14ac:dyDescent="0.55000000000000004">
      <c r="C534" s="56">
        <v>7085</v>
      </c>
    </row>
    <row r="535" spans="3:3" x14ac:dyDescent="0.55000000000000004">
      <c r="C535" s="56">
        <v>7086</v>
      </c>
    </row>
    <row r="536" spans="3:3" x14ac:dyDescent="0.55000000000000004">
      <c r="C536" s="56">
        <v>7087</v>
      </c>
    </row>
    <row r="537" spans="3:3" x14ac:dyDescent="0.55000000000000004">
      <c r="C537" s="56">
        <v>7088</v>
      </c>
    </row>
    <row r="538" spans="3:3" x14ac:dyDescent="0.55000000000000004">
      <c r="C538" s="56">
        <v>7089</v>
      </c>
    </row>
    <row r="539" spans="3:3" x14ac:dyDescent="0.55000000000000004">
      <c r="C539" s="56">
        <v>7090</v>
      </c>
    </row>
    <row r="540" spans="3:3" x14ac:dyDescent="0.55000000000000004">
      <c r="C540" s="56">
        <v>7091</v>
      </c>
    </row>
    <row r="541" spans="3:3" x14ac:dyDescent="0.55000000000000004">
      <c r="C541" s="56">
        <v>7092</v>
      </c>
    </row>
    <row r="542" spans="3:3" x14ac:dyDescent="0.55000000000000004">
      <c r="C542" s="56">
        <v>7093</v>
      </c>
    </row>
    <row r="543" spans="3:3" x14ac:dyDescent="0.55000000000000004">
      <c r="C543" s="56">
        <v>7094</v>
      </c>
    </row>
    <row r="544" spans="3:3" x14ac:dyDescent="0.55000000000000004">
      <c r="C544" s="56">
        <v>7095</v>
      </c>
    </row>
    <row r="545" spans="3:3" x14ac:dyDescent="0.55000000000000004">
      <c r="C545" s="56">
        <v>7096</v>
      </c>
    </row>
    <row r="546" spans="3:3" x14ac:dyDescent="0.55000000000000004">
      <c r="C546" s="56">
        <v>7097</v>
      </c>
    </row>
    <row r="547" spans="3:3" x14ac:dyDescent="0.55000000000000004">
      <c r="C547" s="56">
        <v>7098</v>
      </c>
    </row>
    <row r="548" spans="3:3" x14ac:dyDescent="0.55000000000000004">
      <c r="C548" s="56">
        <v>7099</v>
      </c>
    </row>
    <row r="549" spans="3:3" x14ac:dyDescent="0.55000000000000004">
      <c r="C549" s="56">
        <v>7100</v>
      </c>
    </row>
    <row r="550" spans="3:3" x14ac:dyDescent="0.55000000000000004">
      <c r="C550" s="56">
        <v>7101</v>
      </c>
    </row>
    <row r="551" spans="3:3" x14ac:dyDescent="0.55000000000000004">
      <c r="C551" s="56">
        <v>7102</v>
      </c>
    </row>
    <row r="552" spans="3:3" x14ac:dyDescent="0.55000000000000004">
      <c r="C552" s="56">
        <v>7103</v>
      </c>
    </row>
    <row r="553" spans="3:3" x14ac:dyDescent="0.55000000000000004">
      <c r="C553" s="56">
        <v>7104</v>
      </c>
    </row>
    <row r="554" spans="3:3" x14ac:dyDescent="0.55000000000000004">
      <c r="C554" s="56">
        <v>7105</v>
      </c>
    </row>
  </sheetData>
  <sortState xmlns:xlrd2="http://schemas.microsoft.com/office/spreadsheetml/2017/richdata2" ref="C3:D90">
    <sortCondition ref="C3:C90"/>
  </sortState>
  <mergeCells count="1">
    <mergeCell ref="A371:G371"/>
  </mergeCells>
  <phoneticPr fontId="28" type="noConversion"/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6"/>
  <sheetViews>
    <sheetView view="pageBreakPreview" topLeftCell="A10" zoomScale="64" zoomScaleNormal="100" zoomScaleSheetLayoutView="64" workbookViewId="0">
      <selection activeCell="E19" sqref="E19"/>
    </sheetView>
  </sheetViews>
  <sheetFormatPr defaultColWidth="9" defaultRowHeight="24" x14ac:dyDescent="0.55000000000000004"/>
  <cols>
    <col min="1" max="1" width="4.25" style="49" customWidth="1"/>
    <col min="2" max="2" width="11.75" style="4" customWidth="1"/>
    <col min="3" max="3" width="26.25" style="49" customWidth="1"/>
    <col min="4" max="4" width="8.625" style="4"/>
    <col min="5" max="5" width="8.625" style="112"/>
    <col min="6" max="6" width="4.25" style="49" customWidth="1"/>
    <col min="7" max="7" width="11.75" style="4" customWidth="1"/>
    <col min="8" max="8" width="26.25" style="49" customWidth="1"/>
    <col min="9" max="9" width="9" style="4"/>
    <col min="10" max="10" width="9" style="112"/>
    <col min="11" max="11" width="4.25" style="49" customWidth="1"/>
    <col min="12" max="12" width="11.75" style="4" customWidth="1"/>
    <col min="13" max="13" width="26.25" style="49" customWidth="1"/>
    <col min="14" max="14" width="9" style="4"/>
    <col min="15" max="15" width="9" style="112"/>
    <col min="16" max="16384" width="9" style="49"/>
  </cols>
  <sheetData>
    <row r="1" spans="1:15" s="60" customFormat="1" ht="20.100000000000001" customHeight="1" x14ac:dyDescent="0.55000000000000004">
      <c r="A1" s="355" t="s">
        <v>902</v>
      </c>
      <c r="B1" s="355"/>
      <c r="C1" s="355"/>
      <c r="D1" s="355"/>
      <c r="E1" s="355"/>
      <c r="F1" s="355" t="s">
        <v>903</v>
      </c>
      <c r="G1" s="355"/>
      <c r="H1" s="355"/>
      <c r="I1" s="355"/>
      <c r="J1" s="355"/>
      <c r="K1" s="355" t="s">
        <v>904</v>
      </c>
      <c r="L1" s="355"/>
      <c r="M1" s="355"/>
      <c r="N1" s="355"/>
      <c r="O1" s="355"/>
    </row>
    <row r="2" spans="1:15" s="60" customFormat="1" ht="19.149999999999999" customHeight="1" x14ac:dyDescent="0.55000000000000004">
      <c r="A2" s="67" t="s">
        <v>34</v>
      </c>
      <c r="B2" s="67" t="s">
        <v>157</v>
      </c>
      <c r="C2" s="67" t="s">
        <v>0</v>
      </c>
      <c r="D2" s="67" t="s">
        <v>5</v>
      </c>
      <c r="E2" s="67" t="s">
        <v>340</v>
      </c>
      <c r="F2" s="67" t="s">
        <v>34</v>
      </c>
      <c r="G2" s="67" t="s">
        <v>157</v>
      </c>
      <c r="H2" s="67" t="s">
        <v>0</v>
      </c>
      <c r="I2" s="67" t="s">
        <v>5</v>
      </c>
      <c r="J2" s="67" t="s">
        <v>340</v>
      </c>
      <c r="K2" s="67" t="s">
        <v>34</v>
      </c>
      <c r="L2" s="67" t="s">
        <v>157</v>
      </c>
      <c r="M2" s="67" t="s">
        <v>0</v>
      </c>
      <c r="N2" s="67" t="s">
        <v>5</v>
      </c>
      <c r="O2" s="67" t="s">
        <v>340</v>
      </c>
    </row>
    <row r="3" spans="1:15" s="60" customFormat="1" ht="19.149999999999999" customHeight="1" x14ac:dyDescent="0.55000000000000004">
      <c r="A3" s="65">
        <v>1</v>
      </c>
      <c r="B3" s="68">
        <v>6974</v>
      </c>
      <c r="C3" s="66" t="s">
        <v>802</v>
      </c>
      <c r="D3" s="68" t="s">
        <v>11</v>
      </c>
      <c r="E3" s="68" t="s">
        <v>45</v>
      </c>
      <c r="F3" s="65">
        <v>1</v>
      </c>
      <c r="G3" s="217">
        <v>6819</v>
      </c>
      <c r="H3" s="218" t="s">
        <v>633</v>
      </c>
      <c r="I3" s="93" t="s">
        <v>15</v>
      </c>
      <c r="J3" s="93" t="s">
        <v>44</v>
      </c>
      <c r="K3" s="65">
        <v>1</v>
      </c>
      <c r="L3" s="217">
        <v>6742</v>
      </c>
      <c r="M3" s="218" t="s">
        <v>417</v>
      </c>
      <c r="N3" s="93" t="s">
        <v>18</v>
      </c>
      <c r="O3" s="93" t="s">
        <v>45</v>
      </c>
    </row>
    <row r="4" spans="1:15" s="60" customFormat="1" ht="19.149999999999999" customHeight="1" x14ac:dyDescent="0.55000000000000004">
      <c r="A4" s="65">
        <v>2</v>
      </c>
      <c r="B4" s="68">
        <v>6975</v>
      </c>
      <c r="C4" s="66" t="s">
        <v>803</v>
      </c>
      <c r="D4" s="68" t="s">
        <v>11</v>
      </c>
      <c r="E4" s="68" t="s">
        <v>43</v>
      </c>
      <c r="F4" s="65">
        <v>2</v>
      </c>
      <c r="G4" s="68">
        <v>7041</v>
      </c>
      <c r="H4" s="66" t="s">
        <v>886</v>
      </c>
      <c r="I4" s="68" t="s">
        <v>15</v>
      </c>
      <c r="J4" s="68" t="s">
        <v>43</v>
      </c>
      <c r="K4" s="65">
        <v>2</v>
      </c>
      <c r="L4" s="68">
        <v>6743</v>
      </c>
      <c r="M4" s="66" t="s">
        <v>418</v>
      </c>
      <c r="N4" s="68" t="s">
        <v>18</v>
      </c>
      <c r="O4" s="68" t="s">
        <v>43</v>
      </c>
    </row>
    <row r="5" spans="1:15" s="60" customFormat="1" ht="19.149999999999999" customHeight="1" x14ac:dyDescent="0.55000000000000004">
      <c r="A5" s="65">
        <v>3</v>
      </c>
      <c r="B5" s="68">
        <v>6976</v>
      </c>
      <c r="C5" s="66" t="s">
        <v>804</v>
      </c>
      <c r="D5" s="68" t="s">
        <v>11</v>
      </c>
      <c r="E5" s="68" t="s">
        <v>44</v>
      </c>
      <c r="F5" s="65">
        <v>3</v>
      </c>
      <c r="G5" s="68">
        <v>7042</v>
      </c>
      <c r="H5" s="66" t="s">
        <v>887</v>
      </c>
      <c r="I5" s="68" t="s">
        <v>15</v>
      </c>
      <c r="J5" s="68" t="s">
        <v>42</v>
      </c>
      <c r="K5" s="65">
        <v>3</v>
      </c>
      <c r="L5" s="68">
        <v>6751</v>
      </c>
      <c r="M5" s="66" t="s">
        <v>433</v>
      </c>
      <c r="N5" s="68" t="s">
        <v>18</v>
      </c>
      <c r="O5" s="68" t="s">
        <v>45</v>
      </c>
    </row>
    <row r="6" spans="1:15" s="60" customFormat="1" ht="19.149999999999999" customHeight="1" x14ac:dyDescent="0.55000000000000004">
      <c r="A6" s="65">
        <v>4</v>
      </c>
      <c r="B6" s="68">
        <v>7036</v>
      </c>
      <c r="C6" s="66" t="s">
        <v>871</v>
      </c>
      <c r="D6" s="68" t="s">
        <v>11</v>
      </c>
      <c r="E6" s="68" t="s">
        <v>45</v>
      </c>
      <c r="F6" s="65">
        <v>4</v>
      </c>
      <c r="G6" s="68">
        <v>7043</v>
      </c>
      <c r="H6" s="66" t="s">
        <v>885</v>
      </c>
      <c r="I6" s="68" t="s">
        <v>15</v>
      </c>
      <c r="J6" s="68" t="s">
        <v>42</v>
      </c>
      <c r="K6" s="65">
        <v>4</v>
      </c>
      <c r="L6" s="68">
        <v>6895</v>
      </c>
      <c r="M6" s="66" t="s">
        <v>637</v>
      </c>
      <c r="N6" s="68" t="s">
        <v>18</v>
      </c>
      <c r="O6" s="68" t="s">
        <v>43</v>
      </c>
    </row>
    <row r="7" spans="1:15" s="60" customFormat="1" ht="19.149999999999999" customHeight="1" x14ac:dyDescent="0.55000000000000004">
      <c r="A7" s="65">
        <v>5</v>
      </c>
      <c r="B7" s="68">
        <v>7001</v>
      </c>
      <c r="C7" s="66" t="s">
        <v>829</v>
      </c>
      <c r="D7" s="68" t="s">
        <v>12</v>
      </c>
      <c r="E7" s="68" t="s">
        <v>42</v>
      </c>
      <c r="F7" s="65">
        <v>5</v>
      </c>
      <c r="G7" s="68">
        <v>7045</v>
      </c>
      <c r="H7" s="66" t="s">
        <v>890</v>
      </c>
      <c r="I7" s="68" t="s">
        <v>16</v>
      </c>
      <c r="J7" s="68" t="s">
        <v>42</v>
      </c>
      <c r="K7" s="65">
        <v>5</v>
      </c>
      <c r="L7" s="68">
        <v>6924</v>
      </c>
      <c r="M7" s="66" t="s">
        <v>689</v>
      </c>
      <c r="N7" s="68" t="s">
        <v>18</v>
      </c>
      <c r="O7" s="68" t="s">
        <v>44</v>
      </c>
    </row>
    <row r="8" spans="1:15" s="60" customFormat="1" ht="19.149999999999999" customHeight="1" x14ac:dyDescent="0.55000000000000004">
      <c r="A8" s="65">
        <v>6</v>
      </c>
      <c r="B8" s="68">
        <v>7002</v>
      </c>
      <c r="C8" s="66" t="s">
        <v>830</v>
      </c>
      <c r="D8" s="68" t="s">
        <v>12</v>
      </c>
      <c r="E8" s="68" t="s">
        <v>45</v>
      </c>
      <c r="F8" s="65">
        <v>6</v>
      </c>
      <c r="G8" s="68">
        <v>6859</v>
      </c>
      <c r="H8" s="66" t="s">
        <v>553</v>
      </c>
      <c r="I8" s="68" t="s">
        <v>17</v>
      </c>
      <c r="J8" s="68" t="s">
        <v>43</v>
      </c>
      <c r="K8" s="65">
        <v>6</v>
      </c>
      <c r="L8" s="68">
        <v>6925</v>
      </c>
      <c r="M8" s="66" t="s">
        <v>690</v>
      </c>
      <c r="N8" s="68" t="s">
        <v>18</v>
      </c>
      <c r="O8" s="68" t="s">
        <v>42</v>
      </c>
    </row>
    <row r="9" spans="1:15" s="60" customFormat="1" ht="19.149999999999999" customHeight="1" x14ac:dyDescent="0.55000000000000004">
      <c r="A9" s="65">
        <v>7</v>
      </c>
      <c r="B9" s="68">
        <v>7003</v>
      </c>
      <c r="C9" s="66" t="s">
        <v>831</v>
      </c>
      <c r="D9" s="68" t="s">
        <v>12</v>
      </c>
      <c r="E9" s="68" t="s">
        <v>43</v>
      </c>
      <c r="F9" s="65">
        <v>7</v>
      </c>
      <c r="G9" s="68">
        <v>6861</v>
      </c>
      <c r="H9" s="66" t="s">
        <v>555</v>
      </c>
      <c r="I9" s="68" t="s">
        <v>17</v>
      </c>
      <c r="J9" s="68" t="s">
        <v>45</v>
      </c>
      <c r="K9" s="65">
        <v>7</v>
      </c>
      <c r="L9" s="68">
        <v>6926</v>
      </c>
      <c r="M9" s="66" t="s">
        <v>691</v>
      </c>
      <c r="N9" s="68" t="s">
        <v>18</v>
      </c>
      <c r="O9" s="68" t="s">
        <v>44</v>
      </c>
    </row>
    <row r="10" spans="1:15" s="60" customFormat="1" ht="19.149999999999999" customHeight="1" x14ac:dyDescent="0.55000000000000004">
      <c r="A10" s="65">
        <v>8</v>
      </c>
      <c r="B10" s="141">
        <v>7027</v>
      </c>
      <c r="C10" s="66" t="s">
        <v>855</v>
      </c>
      <c r="D10" s="68" t="s">
        <v>13</v>
      </c>
      <c r="E10" s="68" t="s">
        <v>43</v>
      </c>
      <c r="F10" s="65">
        <v>8</v>
      </c>
      <c r="G10" s="68">
        <v>6879</v>
      </c>
      <c r="H10" s="66" t="s">
        <v>597</v>
      </c>
      <c r="I10" s="68" t="s">
        <v>17</v>
      </c>
      <c r="J10" s="68" t="s">
        <v>45</v>
      </c>
      <c r="K10" s="65">
        <v>8</v>
      </c>
      <c r="L10" s="68">
        <v>6927</v>
      </c>
      <c r="M10" s="66" t="s">
        <v>692</v>
      </c>
      <c r="N10" s="68" t="s">
        <v>18</v>
      </c>
      <c r="O10" s="68" t="s">
        <v>42</v>
      </c>
    </row>
    <row r="11" spans="1:15" s="60" customFormat="1" ht="19.149999999999999" customHeight="1" x14ac:dyDescent="0.55000000000000004">
      <c r="A11" s="65">
        <v>9</v>
      </c>
      <c r="B11" s="68">
        <v>7029</v>
      </c>
      <c r="C11" s="66" t="s">
        <v>857</v>
      </c>
      <c r="D11" s="68" t="s">
        <v>13</v>
      </c>
      <c r="E11" s="68" t="s">
        <v>42</v>
      </c>
      <c r="F11" s="65">
        <v>9</v>
      </c>
      <c r="G11" s="141">
        <v>6892</v>
      </c>
      <c r="H11" s="66" t="s">
        <v>621</v>
      </c>
      <c r="I11" s="68" t="s">
        <v>17</v>
      </c>
      <c r="J11" s="68" t="s">
        <v>43</v>
      </c>
      <c r="K11" s="65">
        <v>9</v>
      </c>
      <c r="L11" s="141">
        <v>6928</v>
      </c>
      <c r="M11" s="66" t="s">
        <v>693</v>
      </c>
      <c r="N11" s="68" t="s">
        <v>19</v>
      </c>
      <c r="O11" s="68" t="s">
        <v>44</v>
      </c>
    </row>
    <row r="12" spans="1:15" s="60" customFormat="1" ht="19.149999999999999" customHeight="1" x14ac:dyDescent="0.55000000000000004">
      <c r="A12" s="65">
        <v>10</v>
      </c>
      <c r="B12" s="68"/>
      <c r="C12" s="66"/>
      <c r="D12" s="68"/>
      <c r="E12" s="68"/>
      <c r="F12" s="65">
        <v>10</v>
      </c>
      <c r="G12" s="68">
        <v>7048</v>
      </c>
      <c r="H12" s="66" t="s">
        <v>883</v>
      </c>
      <c r="I12" s="68" t="s">
        <v>17</v>
      </c>
      <c r="J12" s="68" t="s">
        <v>44</v>
      </c>
      <c r="K12" s="65">
        <v>10</v>
      </c>
      <c r="L12" s="68">
        <v>6929</v>
      </c>
      <c r="M12" s="66" t="s">
        <v>694</v>
      </c>
      <c r="N12" s="68" t="s">
        <v>19</v>
      </c>
      <c r="O12" s="68" t="s">
        <v>43</v>
      </c>
    </row>
    <row r="13" spans="1:15" s="60" customFormat="1" ht="19.149999999999999" customHeight="1" x14ac:dyDescent="0.55000000000000004">
      <c r="A13" s="65">
        <v>11</v>
      </c>
      <c r="B13" s="68"/>
      <c r="C13" s="66"/>
      <c r="D13" s="68"/>
      <c r="E13" s="68"/>
      <c r="F13" s="65">
        <v>11</v>
      </c>
      <c r="G13" s="68"/>
      <c r="H13" s="66"/>
      <c r="I13" s="68"/>
      <c r="J13" s="68"/>
      <c r="K13" s="65">
        <v>11</v>
      </c>
      <c r="L13" s="68">
        <v>6930</v>
      </c>
      <c r="M13" s="66" t="s">
        <v>695</v>
      </c>
      <c r="N13" s="68" t="s">
        <v>19</v>
      </c>
      <c r="O13" s="68" t="s">
        <v>45</v>
      </c>
    </row>
    <row r="14" spans="1:15" s="60" customFormat="1" ht="19.149999999999999" customHeight="1" x14ac:dyDescent="0.55000000000000004">
      <c r="A14" s="65">
        <v>12</v>
      </c>
      <c r="B14" s="68"/>
      <c r="C14" s="66"/>
      <c r="D14" s="68"/>
      <c r="E14" s="68"/>
      <c r="F14" s="65">
        <v>12</v>
      </c>
      <c r="G14" s="68"/>
      <c r="H14" s="66"/>
      <c r="I14" s="68"/>
      <c r="J14" s="68"/>
      <c r="K14" s="65">
        <v>12</v>
      </c>
      <c r="L14" s="68">
        <v>7000</v>
      </c>
      <c r="M14" s="66" t="s">
        <v>931</v>
      </c>
      <c r="N14" s="68" t="s">
        <v>19</v>
      </c>
      <c r="O14" s="68" t="s">
        <v>45</v>
      </c>
    </row>
    <row r="15" spans="1:15" s="60" customFormat="1" ht="19.149999999999999" customHeight="1" x14ac:dyDescent="0.55000000000000004">
      <c r="A15" s="65">
        <v>13</v>
      </c>
      <c r="B15" s="68"/>
      <c r="C15" s="66"/>
      <c r="D15" s="68"/>
      <c r="E15" s="68"/>
      <c r="F15" s="65">
        <v>13</v>
      </c>
      <c r="G15" s="68"/>
      <c r="H15" s="66"/>
      <c r="I15" s="68"/>
      <c r="J15" s="68"/>
      <c r="K15" s="65">
        <v>13</v>
      </c>
      <c r="L15" s="68">
        <v>7050</v>
      </c>
      <c r="M15" s="66" t="s">
        <v>765</v>
      </c>
      <c r="N15" s="68" t="s">
        <v>19</v>
      </c>
      <c r="O15" s="68" t="s">
        <v>44</v>
      </c>
    </row>
    <row r="16" spans="1:15" s="60" customFormat="1" ht="19.149999999999999" customHeight="1" x14ac:dyDescent="0.55000000000000004">
      <c r="A16" s="65">
        <v>14</v>
      </c>
      <c r="B16" s="68"/>
      <c r="C16" s="66"/>
      <c r="D16" s="68"/>
      <c r="E16" s="68"/>
      <c r="F16" s="65">
        <v>14</v>
      </c>
      <c r="G16" s="68"/>
      <c r="H16" s="66"/>
      <c r="I16" s="68"/>
      <c r="J16" s="68"/>
      <c r="K16" s="65">
        <v>14</v>
      </c>
      <c r="L16" s="68">
        <v>7051</v>
      </c>
      <c r="M16" s="66" t="s">
        <v>891</v>
      </c>
      <c r="N16" s="68" t="s">
        <v>19</v>
      </c>
      <c r="O16" s="68" t="s">
        <v>42</v>
      </c>
    </row>
    <row r="17" spans="1:15" s="60" customFormat="1" ht="19.149999999999999" customHeight="1" x14ac:dyDescent="0.55000000000000004">
      <c r="A17" s="65">
        <v>15</v>
      </c>
      <c r="B17" s="68"/>
      <c r="C17" s="66"/>
      <c r="D17" s="68"/>
      <c r="E17" s="68"/>
      <c r="F17" s="65">
        <v>15</v>
      </c>
      <c r="G17" s="68"/>
      <c r="H17" s="66"/>
      <c r="I17" s="68"/>
      <c r="J17" s="68"/>
      <c r="K17" s="65">
        <v>15</v>
      </c>
      <c r="L17" s="68">
        <v>6676</v>
      </c>
      <c r="M17" s="66" t="s">
        <v>306</v>
      </c>
      <c r="N17" s="68" t="s">
        <v>20</v>
      </c>
      <c r="O17" s="68" t="s">
        <v>42</v>
      </c>
    </row>
    <row r="18" spans="1:15" s="60" customFormat="1" ht="19.149999999999999" customHeight="1" x14ac:dyDescent="0.55000000000000004">
      <c r="A18" s="65">
        <v>16</v>
      </c>
      <c r="B18" s="68"/>
      <c r="C18" s="66"/>
      <c r="D18" s="68"/>
      <c r="E18" s="68"/>
      <c r="F18" s="65">
        <v>16</v>
      </c>
      <c r="G18" s="68"/>
      <c r="H18" s="66"/>
      <c r="I18" s="68"/>
      <c r="J18" s="68"/>
      <c r="K18" s="65">
        <v>16</v>
      </c>
      <c r="L18" s="68">
        <v>6688</v>
      </c>
      <c r="M18" s="66" t="s">
        <v>313</v>
      </c>
      <c r="N18" s="68" t="s">
        <v>20</v>
      </c>
      <c r="O18" s="68" t="s">
        <v>42</v>
      </c>
    </row>
    <row r="19" spans="1:15" s="60" customFormat="1" ht="19.149999999999999" customHeight="1" x14ac:dyDescent="0.55000000000000004">
      <c r="A19" s="65">
        <v>17</v>
      </c>
      <c r="B19" s="68"/>
      <c r="C19" s="66"/>
      <c r="D19" s="68"/>
      <c r="E19" s="68"/>
      <c r="F19" s="65">
        <v>17</v>
      </c>
      <c r="G19" s="68"/>
      <c r="H19" s="66"/>
      <c r="I19" s="68"/>
      <c r="J19" s="68"/>
      <c r="K19" s="65">
        <v>17</v>
      </c>
      <c r="L19" s="68">
        <v>6735</v>
      </c>
      <c r="M19" s="66" t="s">
        <v>410</v>
      </c>
      <c r="N19" s="68" t="s">
        <v>20</v>
      </c>
      <c r="O19" s="68" t="s">
        <v>42</v>
      </c>
    </row>
    <row r="20" spans="1:15" s="60" customFormat="1" ht="19.149999999999999" customHeight="1" x14ac:dyDescent="0.55000000000000004">
      <c r="A20" s="65">
        <v>18</v>
      </c>
      <c r="B20" s="68"/>
      <c r="C20" s="66"/>
      <c r="D20" s="68"/>
      <c r="E20" s="68"/>
      <c r="F20" s="65">
        <v>18</v>
      </c>
      <c r="G20" s="68"/>
      <c r="H20" s="66"/>
      <c r="I20" s="68"/>
      <c r="J20" s="68"/>
      <c r="K20" s="65">
        <v>18</v>
      </c>
      <c r="L20" s="68">
        <v>6736</v>
      </c>
      <c r="M20" s="66" t="s">
        <v>411</v>
      </c>
      <c r="N20" s="68" t="s">
        <v>20</v>
      </c>
      <c r="O20" s="68" t="s">
        <v>43</v>
      </c>
    </row>
    <row r="21" spans="1:15" s="60" customFormat="1" ht="19.149999999999999" customHeight="1" x14ac:dyDescent="0.55000000000000004">
      <c r="A21" s="65">
        <v>19</v>
      </c>
      <c r="B21" s="68"/>
      <c r="C21" s="66"/>
      <c r="D21" s="68"/>
      <c r="E21" s="68"/>
      <c r="F21" s="65">
        <v>19</v>
      </c>
      <c r="G21" s="68"/>
      <c r="H21" s="66"/>
      <c r="I21" s="68"/>
      <c r="J21" s="68"/>
      <c r="K21" s="65">
        <v>19</v>
      </c>
      <c r="L21" s="68">
        <v>6755</v>
      </c>
      <c r="M21" s="66" t="s">
        <v>439</v>
      </c>
      <c r="N21" s="68" t="s">
        <v>20</v>
      </c>
      <c r="O21" s="68" t="s">
        <v>43</v>
      </c>
    </row>
    <row r="22" spans="1:15" s="60" customFormat="1" ht="19.149999999999999" customHeight="1" x14ac:dyDescent="0.55000000000000004">
      <c r="A22" s="65">
        <v>20</v>
      </c>
      <c r="B22" s="68"/>
      <c r="C22" s="66"/>
      <c r="D22" s="68"/>
      <c r="E22" s="68"/>
      <c r="F22" s="65">
        <v>20</v>
      </c>
      <c r="G22" s="68"/>
      <c r="H22" s="66"/>
      <c r="I22" s="68"/>
      <c r="J22" s="68"/>
      <c r="K22" s="65">
        <v>20</v>
      </c>
      <c r="L22" s="68">
        <v>6756</v>
      </c>
      <c r="M22" s="66" t="s">
        <v>440</v>
      </c>
      <c r="N22" s="68" t="s">
        <v>20</v>
      </c>
      <c r="O22" s="68" t="s">
        <v>42</v>
      </c>
    </row>
    <row r="23" spans="1:15" s="60" customFormat="1" ht="19.149999999999999" customHeight="1" x14ac:dyDescent="0.55000000000000004">
      <c r="A23" s="65">
        <v>21</v>
      </c>
      <c r="B23" s="68"/>
      <c r="C23" s="66"/>
      <c r="D23" s="68"/>
      <c r="E23" s="68"/>
      <c r="F23" s="65">
        <v>21</v>
      </c>
      <c r="G23" s="68"/>
      <c r="H23" s="66"/>
      <c r="I23" s="68"/>
      <c r="J23" s="68"/>
      <c r="K23" s="65">
        <v>21</v>
      </c>
      <c r="L23" s="68">
        <v>6758</v>
      </c>
      <c r="M23" s="66" t="s">
        <v>436</v>
      </c>
      <c r="N23" s="68" t="s">
        <v>20</v>
      </c>
      <c r="O23" s="68" t="s">
        <v>45</v>
      </c>
    </row>
    <row r="24" spans="1:15" s="60" customFormat="1" ht="19.149999999999999" customHeight="1" x14ac:dyDescent="0.55000000000000004">
      <c r="A24" s="65">
        <v>22</v>
      </c>
      <c r="B24" s="68"/>
      <c r="C24" s="66"/>
      <c r="D24" s="68"/>
      <c r="E24" s="68"/>
      <c r="F24" s="65">
        <v>22</v>
      </c>
      <c r="G24" s="68"/>
      <c r="H24" s="66"/>
      <c r="I24" s="68"/>
      <c r="J24" s="68"/>
      <c r="K24" s="65">
        <v>22</v>
      </c>
      <c r="L24" s="68">
        <v>6910</v>
      </c>
      <c r="M24" s="66" t="s">
        <v>647</v>
      </c>
      <c r="N24" s="68" t="s">
        <v>20</v>
      </c>
      <c r="O24" s="68" t="s">
        <v>43</v>
      </c>
    </row>
    <row r="25" spans="1:15" s="60" customFormat="1" ht="19.149999999999999" customHeight="1" x14ac:dyDescent="0.55000000000000004">
      <c r="A25" s="65">
        <v>23</v>
      </c>
      <c r="B25" s="68"/>
      <c r="C25" s="66"/>
      <c r="D25" s="68"/>
      <c r="E25" s="68"/>
      <c r="F25" s="65">
        <v>23</v>
      </c>
      <c r="G25" s="68"/>
      <c r="H25" s="66"/>
      <c r="I25" s="68"/>
      <c r="J25" s="68"/>
      <c r="K25" s="65">
        <v>23</v>
      </c>
      <c r="L25" s="68">
        <v>7052</v>
      </c>
      <c r="M25" s="66" t="s">
        <v>892</v>
      </c>
      <c r="N25" s="68" t="s">
        <v>20</v>
      </c>
      <c r="O25" s="68" t="s">
        <v>44</v>
      </c>
    </row>
    <row r="26" spans="1:15" s="60" customFormat="1" ht="19.149999999999999" customHeight="1" x14ac:dyDescent="0.55000000000000004">
      <c r="A26" s="65">
        <v>24</v>
      </c>
      <c r="B26" s="68"/>
      <c r="C26" s="66"/>
      <c r="D26" s="68"/>
      <c r="E26" s="68"/>
      <c r="F26" s="65">
        <v>24</v>
      </c>
      <c r="G26" s="68"/>
      <c r="H26" s="66"/>
      <c r="I26" s="68"/>
      <c r="J26" s="68"/>
      <c r="K26" s="65">
        <v>24</v>
      </c>
      <c r="L26" s="68">
        <v>7053</v>
      </c>
      <c r="M26" s="66" t="s">
        <v>894</v>
      </c>
      <c r="N26" s="68" t="s">
        <v>20</v>
      </c>
      <c r="O26" s="68" t="s">
        <v>43</v>
      </c>
    </row>
    <row r="27" spans="1:15" s="60" customFormat="1" ht="19.149999999999999" customHeight="1" x14ac:dyDescent="0.55000000000000004">
      <c r="A27" s="65">
        <v>25</v>
      </c>
      <c r="B27" s="68"/>
      <c r="C27" s="66"/>
      <c r="D27" s="68"/>
      <c r="E27" s="68"/>
      <c r="F27" s="65">
        <v>25</v>
      </c>
      <c r="G27" s="68"/>
      <c r="H27" s="66"/>
      <c r="I27" s="68"/>
      <c r="J27" s="68"/>
      <c r="K27" s="65">
        <v>25</v>
      </c>
      <c r="L27" s="68">
        <v>7054</v>
      </c>
      <c r="M27" s="66" t="s">
        <v>893</v>
      </c>
      <c r="N27" s="68" t="s">
        <v>20</v>
      </c>
      <c r="O27" s="68" t="s">
        <v>45</v>
      </c>
    </row>
    <row r="28" spans="1:15" s="60" customFormat="1" ht="19.149999999999999" customHeight="1" x14ac:dyDescent="0.55000000000000004">
      <c r="A28" s="65">
        <v>26</v>
      </c>
      <c r="B28" s="68"/>
      <c r="C28" s="66"/>
      <c r="D28" s="68"/>
      <c r="E28" s="68"/>
      <c r="F28" s="65">
        <v>26</v>
      </c>
      <c r="G28" s="68"/>
      <c r="H28" s="66"/>
      <c r="I28" s="68"/>
      <c r="J28" s="68"/>
      <c r="K28" s="65">
        <v>26</v>
      </c>
      <c r="L28" s="68">
        <v>7055</v>
      </c>
      <c r="M28" s="66" t="s">
        <v>895</v>
      </c>
      <c r="N28" s="68" t="s">
        <v>20</v>
      </c>
      <c r="O28" s="68" t="s">
        <v>44</v>
      </c>
    </row>
    <row r="29" spans="1:15" s="60" customFormat="1" ht="19.149999999999999" customHeight="1" x14ac:dyDescent="0.55000000000000004">
      <c r="A29" s="65">
        <v>27</v>
      </c>
      <c r="B29" s="68"/>
      <c r="C29" s="66"/>
      <c r="D29" s="68"/>
      <c r="E29" s="68"/>
      <c r="F29" s="65">
        <v>27</v>
      </c>
      <c r="G29" s="68"/>
      <c r="H29" s="66"/>
      <c r="I29" s="68"/>
      <c r="J29" s="68"/>
      <c r="K29" s="65">
        <v>27</v>
      </c>
      <c r="L29" s="68"/>
      <c r="M29" s="66"/>
      <c r="N29" s="68"/>
      <c r="O29" s="68"/>
    </row>
    <row r="30" spans="1:15" s="60" customFormat="1" ht="19.149999999999999" customHeight="1" x14ac:dyDescent="0.55000000000000004">
      <c r="A30" s="65">
        <v>28</v>
      </c>
      <c r="B30" s="141"/>
      <c r="C30" s="66"/>
      <c r="D30" s="68"/>
      <c r="E30" s="68"/>
      <c r="F30" s="65">
        <v>28</v>
      </c>
      <c r="G30" s="141"/>
      <c r="H30" s="66"/>
      <c r="I30" s="68"/>
      <c r="J30" s="68"/>
      <c r="K30" s="65">
        <v>28</v>
      </c>
      <c r="L30" s="141"/>
      <c r="M30" s="66"/>
      <c r="N30" s="68"/>
      <c r="O30" s="68"/>
    </row>
    <row r="31" spans="1:15" s="60" customFormat="1" ht="19.149999999999999" customHeight="1" x14ac:dyDescent="0.55000000000000004">
      <c r="A31" s="65">
        <v>29</v>
      </c>
      <c r="B31" s="141"/>
      <c r="C31" s="66"/>
      <c r="D31" s="68"/>
      <c r="E31" s="68"/>
      <c r="F31" s="65">
        <v>29</v>
      </c>
      <c r="G31" s="141"/>
      <c r="H31" s="66"/>
      <c r="I31" s="68"/>
      <c r="J31" s="68"/>
      <c r="K31" s="65">
        <v>29</v>
      </c>
      <c r="L31" s="141"/>
      <c r="M31" s="66"/>
      <c r="N31" s="68"/>
      <c r="O31" s="68"/>
    </row>
    <row r="32" spans="1:15" s="60" customFormat="1" ht="19.149999999999999" customHeight="1" x14ac:dyDescent="0.55000000000000004">
      <c r="A32" s="65">
        <v>30</v>
      </c>
      <c r="B32" s="141"/>
      <c r="C32" s="66"/>
      <c r="D32" s="68"/>
      <c r="E32" s="68"/>
      <c r="F32" s="65">
        <v>30</v>
      </c>
      <c r="G32" s="141"/>
      <c r="H32" s="66"/>
      <c r="I32" s="68"/>
      <c r="J32" s="68"/>
      <c r="K32" s="65">
        <v>30</v>
      </c>
      <c r="L32" s="141"/>
      <c r="M32" s="66"/>
      <c r="N32" s="68"/>
      <c r="O32" s="68"/>
    </row>
    <row r="33" spans="1:15" s="60" customFormat="1" ht="19.149999999999999" customHeight="1" x14ac:dyDescent="0.55000000000000004">
      <c r="A33" s="123"/>
      <c r="B33" s="124"/>
      <c r="C33" s="125"/>
      <c r="D33" s="124"/>
      <c r="E33" s="124"/>
      <c r="F33" s="123"/>
      <c r="G33" s="124"/>
      <c r="H33" s="125"/>
      <c r="I33" s="124"/>
      <c r="J33" s="124"/>
      <c r="K33" s="123"/>
      <c r="L33" s="124"/>
      <c r="M33" s="125"/>
      <c r="N33" s="124"/>
      <c r="O33" s="124"/>
    </row>
    <row r="34" spans="1:15" ht="30.75" x14ac:dyDescent="0.55000000000000004">
      <c r="B34" s="162"/>
      <c r="C34" s="112"/>
      <c r="D34" s="162" t="s">
        <v>45</v>
      </c>
      <c r="E34" s="112">
        <f>COUNTIF(E3:E32,"เหลือง")</f>
        <v>3</v>
      </c>
      <c r="G34" s="162"/>
      <c r="H34" s="112"/>
      <c r="I34" s="162" t="s">
        <v>45</v>
      </c>
      <c r="J34" s="112">
        <f>COUNTIF(J3:J32,"เหลือง")</f>
        <v>2</v>
      </c>
      <c r="L34" s="162"/>
      <c r="M34" s="112"/>
      <c r="N34" s="162" t="s">
        <v>45</v>
      </c>
      <c r="O34" s="112">
        <f>COUNTIF(O3:O32,"เหลือง")</f>
        <v>6</v>
      </c>
    </row>
    <row r="35" spans="1:15" ht="30.75" x14ac:dyDescent="0.55000000000000004">
      <c r="B35" s="163"/>
      <c r="C35" s="112"/>
      <c r="D35" s="163" t="s">
        <v>43</v>
      </c>
      <c r="E35" s="112">
        <f>COUNTIF(E3:E32,"เขียว")</f>
        <v>3</v>
      </c>
      <c r="G35" s="163"/>
      <c r="H35" s="112"/>
      <c r="I35" s="163" t="s">
        <v>43</v>
      </c>
      <c r="J35" s="112">
        <f>COUNTIF(J3:J32,"เขียว")</f>
        <v>3</v>
      </c>
      <c r="L35" s="163"/>
      <c r="M35" s="112"/>
      <c r="N35" s="163" t="s">
        <v>43</v>
      </c>
      <c r="O35" s="112">
        <f>COUNTIF(O3:O32,"เขียว")</f>
        <v>7</v>
      </c>
    </row>
    <row r="36" spans="1:15" ht="30.75" x14ac:dyDescent="0.55000000000000004">
      <c r="B36" s="164"/>
      <c r="C36" s="112"/>
      <c r="D36" s="164" t="s">
        <v>44</v>
      </c>
      <c r="E36" s="112">
        <f>COUNTIF(E3:E32,"ชมพู")</f>
        <v>1</v>
      </c>
      <c r="G36" s="164"/>
      <c r="H36" s="112"/>
      <c r="I36" s="164" t="s">
        <v>44</v>
      </c>
      <c r="J36" s="112">
        <f>COUNTIF(J3:J32,"ชมพู")</f>
        <v>2</v>
      </c>
      <c r="L36" s="164"/>
      <c r="M36" s="112"/>
      <c r="N36" s="164" t="s">
        <v>44</v>
      </c>
      <c r="O36" s="112">
        <f>COUNTIF(O3:O32,"ชมพู")</f>
        <v>6</v>
      </c>
    </row>
    <row r="37" spans="1:15" ht="30.75" x14ac:dyDescent="0.55000000000000004">
      <c r="B37" s="165"/>
      <c r="C37" s="112"/>
      <c r="D37" s="165" t="s">
        <v>42</v>
      </c>
      <c r="E37" s="112">
        <f>COUNTIF(E3:E32,"ฟ้า")</f>
        <v>2</v>
      </c>
      <c r="G37" s="165"/>
      <c r="H37" s="112"/>
      <c r="I37" s="165" t="s">
        <v>42</v>
      </c>
      <c r="J37" s="112">
        <f>COUNTIF(J3:J32,"ฟ้า")</f>
        <v>3</v>
      </c>
      <c r="L37" s="165"/>
      <c r="M37" s="112"/>
      <c r="N37" s="165" t="s">
        <v>42</v>
      </c>
      <c r="O37" s="112">
        <f>COUNTIF(O3:O32,"ฟ้า")</f>
        <v>7</v>
      </c>
    </row>
    <row r="38" spans="1:15" ht="33" x14ac:dyDescent="0.55000000000000004">
      <c r="D38" s="166" t="s">
        <v>10</v>
      </c>
      <c r="E38" s="112">
        <f>SUM(E34:E37)</f>
        <v>9</v>
      </c>
      <c r="I38" s="166" t="s">
        <v>10</v>
      </c>
      <c r="J38" s="112">
        <f>SUM(J34:J37)</f>
        <v>10</v>
      </c>
      <c r="N38" s="166" t="s">
        <v>10</v>
      </c>
      <c r="O38" s="112">
        <f>SUM(O34:O37)</f>
        <v>26</v>
      </c>
    </row>
    <row r="39" spans="1:15" ht="33" x14ac:dyDescent="0.55000000000000004">
      <c r="D39" s="166"/>
      <c r="I39" s="166"/>
      <c r="N39" s="166"/>
    </row>
    <row r="40" spans="1:15" ht="33" x14ac:dyDescent="0.55000000000000004">
      <c r="D40" s="166"/>
      <c r="H40" s="226" t="s">
        <v>905</v>
      </c>
      <c r="I40" s="162" t="s">
        <v>45</v>
      </c>
      <c r="J40" s="112">
        <f>E34+J34+O34</f>
        <v>11</v>
      </c>
      <c r="N40" s="166"/>
    </row>
    <row r="41" spans="1:15" ht="33" x14ac:dyDescent="0.55000000000000004">
      <c r="D41" s="166"/>
      <c r="H41" s="226" t="s">
        <v>905</v>
      </c>
      <c r="I41" s="163" t="s">
        <v>43</v>
      </c>
      <c r="J41" s="112">
        <f t="shared" ref="J41:J44" si="0">E35+J35+O35</f>
        <v>13</v>
      </c>
      <c r="N41" s="166"/>
    </row>
    <row r="42" spans="1:15" ht="33" x14ac:dyDescent="0.55000000000000004">
      <c r="D42" s="166"/>
      <c r="H42" s="226" t="s">
        <v>905</v>
      </c>
      <c r="I42" s="164" t="s">
        <v>44</v>
      </c>
      <c r="J42" s="112">
        <f t="shared" si="0"/>
        <v>9</v>
      </c>
      <c r="N42" s="166"/>
    </row>
    <row r="43" spans="1:15" ht="33" x14ac:dyDescent="0.55000000000000004">
      <c r="D43" s="166"/>
      <c r="H43" s="226" t="s">
        <v>905</v>
      </c>
      <c r="I43" s="165" t="s">
        <v>42</v>
      </c>
      <c r="J43" s="112">
        <f t="shared" si="0"/>
        <v>12</v>
      </c>
      <c r="N43" s="166"/>
    </row>
    <row r="44" spans="1:15" ht="33" x14ac:dyDescent="0.55000000000000004">
      <c r="D44" s="166"/>
      <c r="H44" s="226" t="s">
        <v>905</v>
      </c>
      <c r="I44" s="166" t="s">
        <v>10</v>
      </c>
      <c r="J44" s="112">
        <f t="shared" si="0"/>
        <v>45</v>
      </c>
      <c r="N44" s="166"/>
    </row>
    <row r="48" spans="1:15" x14ac:dyDescent="0.55000000000000004">
      <c r="B48" s="111">
        <v>6877</v>
      </c>
      <c r="C48" s="66" t="s">
        <v>595</v>
      </c>
      <c r="D48" s="68" t="s">
        <v>13</v>
      </c>
      <c r="E48" s="68" t="s">
        <v>42</v>
      </c>
      <c r="G48" s="111">
        <v>6877</v>
      </c>
      <c r="H48" s="66" t="s">
        <v>595</v>
      </c>
      <c r="I48" s="68" t="s">
        <v>13</v>
      </c>
      <c r="J48" s="68" t="s">
        <v>42</v>
      </c>
      <c r="L48" s="111">
        <v>6877</v>
      </c>
      <c r="M48" s="66" t="s">
        <v>595</v>
      </c>
      <c r="N48" s="68" t="s">
        <v>13</v>
      </c>
      <c r="O48" s="68" t="s">
        <v>42</v>
      </c>
    </row>
    <row r="49" spans="2:15" x14ac:dyDescent="0.55000000000000004">
      <c r="B49" s="169">
        <v>6931</v>
      </c>
      <c r="C49" s="170" t="s">
        <v>696</v>
      </c>
      <c r="D49" s="169" t="s">
        <v>19</v>
      </c>
      <c r="E49" s="169" t="s">
        <v>42</v>
      </c>
      <c r="G49" s="169">
        <v>6931</v>
      </c>
      <c r="H49" s="170" t="s">
        <v>696</v>
      </c>
      <c r="I49" s="169" t="s">
        <v>19</v>
      </c>
      <c r="J49" s="169" t="s">
        <v>42</v>
      </c>
      <c r="L49" s="169">
        <v>6931</v>
      </c>
      <c r="M49" s="170" t="s">
        <v>696</v>
      </c>
      <c r="N49" s="169" t="s">
        <v>19</v>
      </c>
      <c r="O49" s="169" t="s">
        <v>42</v>
      </c>
    </row>
    <row r="50" spans="2:15" x14ac:dyDescent="0.55000000000000004">
      <c r="B50" s="169">
        <v>6932</v>
      </c>
      <c r="C50" s="170" t="s">
        <v>697</v>
      </c>
      <c r="D50" s="169" t="s">
        <v>19</v>
      </c>
      <c r="E50" s="169" t="s">
        <v>44</v>
      </c>
      <c r="G50" s="169">
        <v>6932</v>
      </c>
      <c r="H50" s="170" t="s">
        <v>697</v>
      </c>
      <c r="I50" s="169" t="s">
        <v>19</v>
      </c>
      <c r="J50" s="169" t="s">
        <v>44</v>
      </c>
      <c r="L50" s="169">
        <v>6932</v>
      </c>
      <c r="M50" s="170" t="s">
        <v>697</v>
      </c>
      <c r="N50" s="169" t="s">
        <v>19</v>
      </c>
      <c r="O50" s="169" t="s">
        <v>44</v>
      </c>
    </row>
    <row r="51" spans="2:15" x14ac:dyDescent="0.55000000000000004">
      <c r="B51" s="68">
        <v>6760</v>
      </c>
      <c r="C51" s="66" t="s">
        <v>443</v>
      </c>
      <c r="D51" s="68" t="s">
        <v>20</v>
      </c>
      <c r="E51" s="68" t="s">
        <v>42</v>
      </c>
      <c r="G51" s="68">
        <v>6760</v>
      </c>
      <c r="H51" s="66" t="s">
        <v>443</v>
      </c>
      <c r="I51" s="68" t="s">
        <v>20</v>
      </c>
      <c r="J51" s="68" t="s">
        <v>42</v>
      </c>
      <c r="L51" s="68">
        <v>6760</v>
      </c>
      <c r="M51" s="66" t="s">
        <v>443</v>
      </c>
      <c r="N51" s="68" t="s">
        <v>20</v>
      </c>
      <c r="O51" s="68" t="s">
        <v>42</v>
      </c>
    </row>
    <row r="52" spans="2:15" x14ac:dyDescent="0.55000000000000004">
      <c r="B52" s="68">
        <v>6745</v>
      </c>
      <c r="C52" s="66" t="s">
        <v>421</v>
      </c>
      <c r="D52" s="68" t="s">
        <v>20</v>
      </c>
      <c r="E52" s="68" t="s">
        <v>42</v>
      </c>
      <c r="G52" s="68">
        <v>6745</v>
      </c>
      <c r="H52" s="66" t="s">
        <v>421</v>
      </c>
      <c r="I52" s="68" t="s">
        <v>20</v>
      </c>
      <c r="J52" s="68" t="s">
        <v>42</v>
      </c>
      <c r="L52" s="68">
        <v>6745</v>
      </c>
      <c r="M52" s="66" t="s">
        <v>421</v>
      </c>
      <c r="N52" s="68" t="s">
        <v>20</v>
      </c>
      <c r="O52" s="68" t="s">
        <v>42</v>
      </c>
    </row>
    <row r="53" spans="2:15" x14ac:dyDescent="0.55000000000000004">
      <c r="B53" s="68">
        <v>6757</v>
      </c>
      <c r="C53" s="66" t="s">
        <v>441</v>
      </c>
      <c r="D53" s="68" t="s">
        <v>20</v>
      </c>
      <c r="E53" s="68" t="s">
        <v>44</v>
      </c>
      <c r="G53" s="68">
        <v>6757</v>
      </c>
      <c r="H53" s="66" t="s">
        <v>441</v>
      </c>
      <c r="I53" s="68" t="s">
        <v>20</v>
      </c>
      <c r="J53" s="68" t="s">
        <v>44</v>
      </c>
      <c r="L53" s="68">
        <v>6757</v>
      </c>
      <c r="M53" s="66" t="s">
        <v>441</v>
      </c>
      <c r="N53" s="68" t="s">
        <v>20</v>
      </c>
      <c r="O53" s="68" t="s">
        <v>44</v>
      </c>
    </row>
    <row r="54" spans="2:15" x14ac:dyDescent="0.55000000000000004">
      <c r="B54" s="68">
        <v>7000</v>
      </c>
      <c r="C54" s="66" t="s">
        <v>828</v>
      </c>
      <c r="D54" s="68" t="s">
        <v>12</v>
      </c>
      <c r="E54" s="68" t="s">
        <v>44</v>
      </c>
      <c r="G54" s="68">
        <v>7044</v>
      </c>
      <c r="H54" s="66" t="s">
        <v>889</v>
      </c>
      <c r="I54" s="68" t="s">
        <v>16</v>
      </c>
      <c r="J54" s="68" t="s">
        <v>44</v>
      </c>
      <c r="L54" s="68">
        <v>6919</v>
      </c>
      <c r="M54" s="66" t="s">
        <v>667</v>
      </c>
      <c r="N54" s="68" t="s">
        <v>18</v>
      </c>
      <c r="O54" s="68" t="s">
        <v>45</v>
      </c>
    </row>
    <row r="55" spans="2:15" x14ac:dyDescent="0.55000000000000004">
      <c r="B55" s="217">
        <v>6973</v>
      </c>
      <c r="C55" s="218" t="s">
        <v>801</v>
      </c>
      <c r="D55" s="93" t="s">
        <v>11</v>
      </c>
      <c r="E55" s="93" t="s">
        <v>42</v>
      </c>
      <c r="L55" s="68">
        <v>6754</v>
      </c>
      <c r="M55" s="66" t="s">
        <v>438</v>
      </c>
      <c r="N55" s="68" t="s">
        <v>20</v>
      </c>
      <c r="O55" s="68" t="s">
        <v>45</v>
      </c>
    </row>
    <row r="56" spans="2:15" x14ac:dyDescent="0.55000000000000004">
      <c r="B56" s="68">
        <v>7028</v>
      </c>
      <c r="C56" s="66" t="s">
        <v>856</v>
      </c>
      <c r="D56" s="68" t="s">
        <v>13</v>
      </c>
      <c r="E56" s="68" t="s">
        <v>44</v>
      </c>
    </row>
  </sheetData>
  <sortState xmlns:xlrd2="http://schemas.microsoft.com/office/spreadsheetml/2017/richdata2" ref="L3:O28">
    <sortCondition ref="N3:N28"/>
    <sortCondition ref="L3:L28"/>
  </sortState>
  <mergeCells count="3">
    <mergeCell ref="A1:E1"/>
    <mergeCell ref="F1:J1"/>
    <mergeCell ref="K1:O1"/>
  </mergeCells>
  <phoneticPr fontId="28" type="noConversion"/>
  <pageMargins left="1.3779527559055118" right="0.43307086614173229" top="0.59" bottom="0.9" header="0.31496062992125984" footer="0.17"/>
  <pageSetup paperSize="9" orientation="portrait" r:id="rId1"/>
  <colBreaks count="2" manualBreakCount="2">
    <brk id="5" max="21" man="1"/>
    <brk id="10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6859-C296-4613-8F90-AD1B5D1F0528}">
  <dimension ref="A1:O55"/>
  <sheetViews>
    <sheetView view="pageBreakPreview" zoomScale="64" zoomScaleNormal="100" zoomScaleSheetLayoutView="64" workbookViewId="0">
      <selection activeCell="D24" sqref="D24"/>
    </sheetView>
  </sheetViews>
  <sheetFormatPr defaultColWidth="9" defaultRowHeight="24" x14ac:dyDescent="0.55000000000000004"/>
  <cols>
    <col min="1" max="1" width="4.25" style="49" customWidth="1"/>
    <col min="2" max="2" width="11.75" style="4" customWidth="1"/>
    <col min="3" max="3" width="26.25" style="49" customWidth="1"/>
    <col min="4" max="4" width="9" style="4"/>
    <col min="5" max="5" width="9" style="112"/>
    <col min="6" max="6" width="4.25" style="49" customWidth="1"/>
    <col min="7" max="7" width="11.75" style="4" customWidth="1"/>
    <col min="8" max="8" width="26.25" style="49" customWidth="1"/>
    <col min="9" max="9" width="9" style="4"/>
    <col min="10" max="10" width="9" style="112"/>
    <col min="11" max="11" width="4.25" style="49" customWidth="1"/>
    <col min="12" max="12" width="11.75" style="4" customWidth="1"/>
    <col min="13" max="13" width="26.25" style="49" customWidth="1"/>
    <col min="14" max="14" width="9" style="4"/>
    <col min="15" max="15" width="9" style="112"/>
    <col min="16" max="16384" width="9" style="49"/>
  </cols>
  <sheetData>
    <row r="1" spans="1:15" s="60" customFormat="1" ht="20.100000000000001" customHeight="1" x14ac:dyDescent="0.55000000000000004">
      <c r="A1" s="355" t="s">
        <v>906</v>
      </c>
      <c r="B1" s="355"/>
      <c r="C1" s="355"/>
      <c r="D1" s="355"/>
      <c r="E1" s="355"/>
      <c r="F1" s="355" t="s">
        <v>907</v>
      </c>
      <c r="G1" s="355"/>
      <c r="H1" s="355"/>
      <c r="I1" s="355"/>
      <c r="J1" s="355"/>
      <c r="K1" s="355" t="s">
        <v>908</v>
      </c>
      <c r="L1" s="355"/>
      <c r="M1" s="355"/>
      <c r="N1" s="355"/>
      <c r="O1" s="355"/>
    </row>
    <row r="2" spans="1:15" s="60" customFormat="1" ht="19.149999999999999" customHeight="1" x14ac:dyDescent="0.55000000000000004">
      <c r="A2" s="67" t="s">
        <v>34</v>
      </c>
      <c r="B2" s="67" t="s">
        <v>157</v>
      </c>
      <c r="C2" s="67" t="s">
        <v>0</v>
      </c>
      <c r="D2" s="67" t="s">
        <v>5</v>
      </c>
      <c r="E2" s="67" t="s">
        <v>340</v>
      </c>
      <c r="F2" s="67" t="s">
        <v>34</v>
      </c>
      <c r="G2" s="67" t="s">
        <v>157</v>
      </c>
      <c r="H2" s="67" t="s">
        <v>0</v>
      </c>
      <c r="I2" s="67" t="s">
        <v>5</v>
      </c>
      <c r="J2" s="67" t="s">
        <v>340</v>
      </c>
      <c r="K2" s="67" t="s">
        <v>34</v>
      </c>
      <c r="L2" s="67" t="s">
        <v>157</v>
      </c>
      <c r="M2" s="67" t="s">
        <v>0</v>
      </c>
      <c r="N2" s="67" t="s">
        <v>5</v>
      </c>
      <c r="O2" s="67" t="s">
        <v>340</v>
      </c>
    </row>
    <row r="3" spans="1:15" s="60" customFormat="1" ht="19.149999999999999" customHeight="1" x14ac:dyDescent="0.55000000000000004">
      <c r="A3" s="65">
        <v>1</v>
      </c>
      <c r="B3" s="68">
        <v>6938</v>
      </c>
      <c r="C3" s="66" t="s">
        <v>709</v>
      </c>
      <c r="D3" s="68" t="s">
        <v>23</v>
      </c>
      <c r="E3" s="68" t="s">
        <v>42</v>
      </c>
      <c r="F3" s="65">
        <v>1</v>
      </c>
      <c r="G3" s="93">
        <v>6595</v>
      </c>
      <c r="H3" s="303" t="s">
        <v>466</v>
      </c>
      <c r="I3" s="93" t="s">
        <v>27</v>
      </c>
      <c r="J3" s="93" t="s">
        <v>44</v>
      </c>
      <c r="K3" s="65">
        <v>1</v>
      </c>
      <c r="L3" s="217">
        <v>6603</v>
      </c>
      <c r="M3" s="218" t="s">
        <v>249</v>
      </c>
      <c r="N3" s="93" t="s">
        <v>29</v>
      </c>
      <c r="O3" s="93" t="s">
        <v>45</v>
      </c>
    </row>
    <row r="4" spans="1:15" s="60" customFormat="1" ht="19.149999999999999" customHeight="1" x14ac:dyDescent="0.55000000000000004">
      <c r="A4" s="65">
        <v>2</v>
      </c>
      <c r="B4" s="68">
        <v>6939</v>
      </c>
      <c r="C4" s="66" t="s">
        <v>710</v>
      </c>
      <c r="D4" s="68" t="s">
        <v>23</v>
      </c>
      <c r="E4" s="68" t="s">
        <v>45</v>
      </c>
      <c r="F4" s="65">
        <v>2</v>
      </c>
      <c r="G4" s="68">
        <v>6596</v>
      </c>
      <c r="H4" s="66" t="s">
        <v>221</v>
      </c>
      <c r="I4" s="68" t="s">
        <v>27</v>
      </c>
      <c r="J4" s="68" t="s">
        <v>43</v>
      </c>
      <c r="K4" s="65">
        <v>2</v>
      </c>
      <c r="L4" s="68">
        <v>6604</v>
      </c>
      <c r="M4" s="66" t="s">
        <v>243</v>
      </c>
      <c r="N4" s="68" t="s">
        <v>29</v>
      </c>
      <c r="O4" s="68" t="s">
        <v>43</v>
      </c>
    </row>
    <row r="5" spans="1:15" s="60" customFormat="1" ht="19.149999999999999" customHeight="1" x14ac:dyDescent="0.55000000000000004">
      <c r="A5" s="65">
        <v>3</v>
      </c>
      <c r="B5" s="68">
        <v>6941</v>
      </c>
      <c r="C5" s="66" t="s">
        <v>712</v>
      </c>
      <c r="D5" s="68" t="s">
        <v>23</v>
      </c>
      <c r="E5" s="68" t="s">
        <v>44</v>
      </c>
      <c r="F5" s="65">
        <v>3</v>
      </c>
      <c r="G5" s="141">
        <v>6602</v>
      </c>
      <c r="H5" s="304" t="s">
        <v>471</v>
      </c>
      <c r="I5" s="68" t="s">
        <v>26</v>
      </c>
      <c r="J5" s="68" t="s">
        <v>44</v>
      </c>
      <c r="K5" s="65">
        <v>3</v>
      </c>
      <c r="L5" s="68">
        <v>6605</v>
      </c>
      <c r="M5" s="66" t="s">
        <v>244</v>
      </c>
      <c r="N5" s="68" t="s">
        <v>29</v>
      </c>
      <c r="O5" s="68" t="s">
        <v>44</v>
      </c>
    </row>
    <row r="6" spans="1:15" s="60" customFormat="1" ht="19.149999999999999" customHeight="1" x14ac:dyDescent="0.55000000000000004">
      <c r="A6" s="65">
        <v>4</v>
      </c>
      <c r="B6" s="68">
        <v>7031</v>
      </c>
      <c r="C6" s="66" t="s">
        <v>864</v>
      </c>
      <c r="D6" s="68" t="s">
        <v>23</v>
      </c>
      <c r="E6" s="68" t="s">
        <v>43</v>
      </c>
      <c r="F6" s="65">
        <v>4</v>
      </c>
      <c r="G6" s="68">
        <v>6721</v>
      </c>
      <c r="H6" s="66" t="s">
        <v>384</v>
      </c>
      <c r="I6" s="68" t="s">
        <v>27</v>
      </c>
      <c r="J6" s="68" t="s">
        <v>43</v>
      </c>
      <c r="K6" s="65">
        <v>4</v>
      </c>
      <c r="L6" s="68">
        <v>6606</v>
      </c>
      <c r="M6" s="66" t="s">
        <v>247</v>
      </c>
      <c r="N6" s="68" t="s">
        <v>29</v>
      </c>
      <c r="O6" s="68" t="s">
        <v>42</v>
      </c>
    </row>
    <row r="7" spans="1:15" s="60" customFormat="1" ht="19.149999999999999" customHeight="1" x14ac:dyDescent="0.55000000000000004">
      <c r="A7" s="65">
        <v>5</v>
      </c>
      <c r="B7" s="141">
        <v>7038</v>
      </c>
      <c r="C7" s="66" t="s">
        <v>875</v>
      </c>
      <c r="D7" s="68" t="s">
        <v>23</v>
      </c>
      <c r="E7" s="68" t="s">
        <v>45</v>
      </c>
      <c r="F7" s="65">
        <v>5</v>
      </c>
      <c r="G7" s="68">
        <v>6793</v>
      </c>
      <c r="H7" s="66" t="s">
        <v>467</v>
      </c>
      <c r="I7" s="68" t="s">
        <v>27</v>
      </c>
      <c r="J7" s="68" t="s">
        <v>43</v>
      </c>
      <c r="K7" s="65">
        <v>5</v>
      </c>
      <c r="L7" s="68">
        <v>6607</v>
      </c>
      <c r="M7" s="66" t="s">
        <v>242</v>
      </c>
      <c r="N7" s="68" t="s">
        <v>29</v>
      </c>
      <c r="O7" s="68" t="s">
        <v>45</v>
      </c>
    </row>
    <row r="8" spans="1:15" s="60" customFormat="1" ht="19.149999999999999" customHeight="1" x14ac:dyDescent="0.55000000000000004">
      <c r="A8" s="65">
        <v>6</v>
      </c>
      <c r="B8" s="68">
        <v>7039</v>
      </c>
      <c r="C8" s="66" t="s">
        <v>876</v>
      </c>
      <c r="D8" s="68" t="s">
        <v>23</v>
      </c>
      <c r="E8" s="68" t="s">
        <v>42</v>
      </c>
      <c r="F8" s="65">
        <v>6</v>
      </c>
      <c r="G8" s="68">
        <v>6907</v>
      </c>
      <c r="H8" s="66" t="s">
        <v>644</v>
      </c>
      <c r="I8" s="68" t="s">
        <v>26</v>
      </c>
      <c r="J8" s="68" t="s">
        <v>42</v>
      </c>
      <c r="K8" s="65">
        <v>6</v>
      </c>
      <c r="L8" s="68">
        <v>6707</v>
      </c>
      <c r="M8" s="66" t="s">
        <v>359</v>
      </c>
      <c r="N8" s="68" t="s">
        <v>29</v>
      </c>
      <c r="O8" s="68" t="s">
        <v>45</v>
      </c>
    </row>
    <row r="9" spans="1:15" s="60" customFormat="1" ht="19.149999999999999" customHeight="1" x14ac:dyDescent="0.55000000000000004">
      <c r="A9" s="65">
        <v>7</v>
      </c>
      <c r="B9" s="68">
        <v>6748</v>
      </c>
      <c r="C9" s="66" t="s">
        <v>767</v>
      </c>
      <c r="D9" s="68" t="s">
        <v>24</v>
      </c>
      <c r="E9" s="68" t="s">
        <v>43</v>
      </c>
      <c r="F9" s="65">
        <v>7</v>
      </c>
      <c r="G9" s="68">
        <v>6908</v>
      </c>
      <c r="H9" s="66" t="s">
        <v>645</v>
      </c>
      <c r="I9" s="68" t="s">
        <v>27</v>
      </c>
      <c r="J9" s="68" t="s">
        <v>43</v>
      </c>
      <c r="K9" s="65">
        <v>7</v>
      </c>
      <c r="L9" s="68">
        <v>6727</v>
      </c>
      <c r="M9" s="66" t="s">
        <v>398</v>
      </c>
      <c r="N9" s="68" t="s">
        <v>29</v>
      </c>
      <c r="O9" s="68" t="s">
        <v>45</v>
      </c>
    </row>
    <row r="10" spans="1:15" s="60" customFormat="1" ht="19.149999999999999" customHeight="1" x14ac:dyDescent="0.55000000000000004">
      <c r="A10" s="65">
        <v>8</v>
      </c>
      <c r="B10" s="68">
        <v>6765</v>
      </c>
      <c r="C10" s="66" t="s">
        <v>768</v>
      </c>
      <c r="D10" s="68" t="s">
        <v>24</v>
      </c>
      <c r="E10" s="68" t="s">
        <v>44</v>
      </c>
      <c r="F10" s="65">
        <v>8</v>
      </c>
      <c r="G10" s="68">
        <v>7058</v>
      </c>
      <c r="H10" s="66" t="s">
        <v>901</v>
      </c>
      <c r="I10" s="68" t="s">
        <v>26</v>
      </c>
      <c r="J10" s="68" t="s">
        <v>43</v>
      </c>
      <c r="K10" s="65">
        <v>8</v>
      </c>
      <c r="L10" s="68">
        <v>6752</v>
      </c>
      <c r="M10" s="66" t="s">
        <v>615</v>
      </c>
      <c r="N10" s="68" t="s">
        <v>29</v>
      </c>
      <c r="O10" s="68" t="s">
        <v>45</v>
      </c>
    </row>
    <row r="11" spans="1:15" s="60" customFormat="1" ht="19.149999999999999" customHeight="1" x14ac:dyDescent="0.55000000000000004">
      <c r="A11" s="65">
        <v>9</v>
      </c>
      <c r="B11" s="68">
        <v>6940</v>
      </c>
      <c r="C11" s="66" t="s">
        <v>711</v>
      </c>
      <c r="D11" s="68" t="s">
        <v>24</v>
      </c>
      <c r="E11" s="68" t="s">
        <v>43</v>
      </c>
      <c r="F11" s="65">
        <v>9</v>
      </c>
      <c r="G11" s="68"/>
      <c r="H11" s="66"/>
      <c r="I11" s="68"/>
      <c r="J11" s="68"/>
      <c r="K11" s="65">
        <v>9</v>
      </c>
      <c r="L11" s="141">
        <v>6769</v>
      </c>
      <c r="M11" s="66" t="s">
        <v>452</v>
      </c>
      <c r="N11" s="68" t="s">
        <v>29</v>
      </c>
      <c r="O11" s="68" t="s">
        <v>44</v>
      </c>
    </row>
    <row r="12" spans="1:15" s="60" customFormat="1" ht="19.149999999999999" customHeight="1" x14ac:dyDescent="0.55000000000000004">
      <c r="A12" s="65">
        <v>10</v>
      </c>
      <c r="B12" s="68">
        <v>6942</v>
      </c>
      <c r="C12" s="66" t="s">
        <v>713</v>
      </c>
      <c r="D12" s="68" t="s">
        <v>24</v>
      </c>
      <c r="E12" s="68" t="s">
        <v>42</v>
      </c>
      <c r="F12" s="65">
        <v>10</v>
      </c>
      <c r="G12" s="68"/>
      <c r="H12" s="66"/>
      <c r="I12" s="68"/>
      <c r="J12" s="68"/>
      <c r="K12" s="65">
        <v>10</v>
      </c>
      <c r="L12" s="68">
        <v>6771</v>
      </c>
      <c r="M12" s="66" t="s">
        <v>454</v>
      </c>
      <c r="N12" s="68" t="s">
        <v>29</v>
      </c>
      <c r="O12" s="68" t="s">
        <v>42</v>
      </c>
    </row>
    <row r="13" spans="1:15" s="60" customFormat="1" ht="19.149999999999999" customHeight="1" x14ac:dyDescent="0.55000000000000004">
      <c r="A13" s="65">
        <v>11</v>
      </c>
      <c r="B13" s="68">
        <v>6943</v>
      </c>
      <c r="C13" s="66" t="s">
        <v>714</v>
      </c>
      <c r="D13" s="68" t="s">
        <v>24</v>
      </c>
      <c r="E13" s="68" t="s">
        <v>44</v>
      </c>
      <c r="F13" s="65">
        <v>11</v>
      </c>
      <c r="G13" s="68"/>
      <c r="H13" s="66"/>
      <c r="I13" s="68"/>
      <c r="J13" s="68"/>
      <c r="K13" s="65">
        <v>11</v>
      </c>
      <c r="L13" s="68">
        <v>6887</v>
      </c>
      <c r="M13" s="66" t="s">
        <v>616</v>
      </c>
      <c r="N13" s="68" t="s">
        <v>29</v>
      </c>
      <c r="O13" s="68" t="s">
        <v>44</v>
      </c>
    </row>
    <row r="14" spans="1:15" s="60" customFormat="1" ht="19.149999999999999" customHeight="1" x14ac:dyDescent="0.55000000000000004">
      <c r="A14" s="65">
        <v>12</v>
      </c>
      <c r="B14" s="68">
        <v>6944</v>
      </c>
      <c r="C14" s="66" t="s">
        <v>715</v>
      </c>
      <c r="D14" s="68" t="s">
        <v>24</v>
      </c>
      <c r="E14" s="68" t="s">
        <v>43</v>
      </c>
      <c r="F14" s="65">
        <v>12</v>
      </c>
      <c r="G14" s="68"/>
      <c r="H14" s="66"/>
      <c r="I14" s="68"/>
      <c r="J14" s="68"/>
      <c r="K14" s="65">
        <v>12</v>
      </c>
      <c r="L14" s="68">
        <v>6898</v>
      </c>
      <c r="M14" s="66" t="s">
        <v>635</v>
      </c>
      <c r="N14" s="68" t="s">
        <v>29</v>
      </c>
      <c r="O14" s="68" t="s">
        <v>43</v>
      </c>
    </row>
    <row r="15" spans="1:15" s="60" customFormat="1" ht="19.149999999999999" customHeight="1" x14ac:dyDescent="0.55000000000000004">
      <c r="A15" s="65">
        <v>13</v>
      </c>
      <c r="B15" s="68">
        <v>6946</v>
      </c>
      <c r="C15" s="66" t="s">
        <v>717</v>
      </c>
      <c r="D15" s="68" t="s">
        <v>24</v>
      </c>
      <c r="E15" s="68" t="s">
        <v>42</v>
      </c>
      <c r="F15" s="65">
        <v>13</v>
      </c>
      <c r="G15" s="68"/>
      <c r="H15" s="66"/>
      <c r="I15" s="68"/>
      <c r="J15" s="68"/>
      <c r="K15" s="65">
        <v>13</v>
      </c>
      <c r="L15" s="68">
        <v>6909</v>
      </c>
      <c r="M15" s="66" t="s">
        <v>642</v>
      </c>
      <c r="N15" s="68" t="s">
        <v>29</v>
      </c>
      <c r="O15" s="68" t="s">
        <v>42</v>
      </c>
    </row>
    <row r="16" spans="1:15" s="60" customFormat="1" ht="19.149999999999999" customHeight="1" x14ac:dyDescent="0.55000000000000004">
      <c r="A16" s="65">
        <v>14</v>
      </c>
      <c r="B16" s="68">
        <v>7032</v>
      </c>
      <c r="C16" s="66" t="s">
        <v>865</v>
      </c>
      <c r="D16" s="68" t="s">
        <v>24</v>
      </c>
      <c r="E16" s="68" t="s">
        <v>44</v>
      </c>
      <c r="F16" s="65">
        <v>14</v>
      </c>
      <c r="G16" s="68"/>
      <c r="H16" s="66"/>
      <c r="I16" s="68"/>
      <c r="J16" s="68"/>
      <c r="K16" s="65">
        <v>14</v>
      </c>
      <c r="L16" s="68">
        <v>6911</v>
      </c>
      <c r="M16" s="66" t="s">
        <v>657</v>
      </c>
      <c r="N16" s="68" t="s">
        <v>29</v>
      </c>
      <c r="O16" s="68" t="s">
        <v>45</v>
      </c>
    </row>
    <row r="17" spans="1:15" s="60" customFormat="1" ht="19.149999999999999" customHeight="1" x14ac:dyDescent="0.55000000000000004">
      <c r="A17" s="65">
        <v>15</v>
      </c>
      <c r="B17" s="68">
        <v>7040</v>
      </c>
      <c r="C17" s="66" t="s">
        <v>874</v>
      </c>
      <c r="D17" s="68" t="s">
        <v>24</v>
      </c>
      <c r="E17" s="68" t="s">
        <v>44</v>
      </c>
      <c r="F17" s="65">
        <v>15</v>
      </c>
      <c r="G17" s="68"/>
      <c r="H17" s="66"/>
      <c r="I17" s="68"/>
      <c r="J17" s="68"/>
      <c r="K17" s="65">
        <v>15</v>
      </c>
      <c r="L17" s="68">
        <v>6949</v>
      </c>
      <c r="M17" s="66" t="s">
        <v>773</v>
      </c>
      <c r="N17" s="68" t="s">
        <v>29</v>
      </c>
      <c r="O17" s="68" t="s">
        <v>43</v>
      </c>
    </row>
    <row r="18" spans="1:15" s="60" customFormat="1" ht="19.149999999999999" customHeight="1" x14ac:dyDescent="0.55000000000000004">
      <c r="A18" s="65">
        <v>16</v>
      </c>
      <c r="B18" s="68"/>
      <c r="C18" s="66"/>
      <c r="D18" s="68"/>
      <c r="E18" s="68"/>
      <c r="F18" s="65">
        <v>16</v>
      </c>
      <c r="G18" s="68"/>
      <c r="H18" s="66"/>
      <c r="I18" s="68"/>
      <c r="J18" s="68"/>
      <c r="K18" s="65">
        <v>16</v>
      </c>
      <c r="L18" s="68">
        <v>6711</v>
      </c>
      <c r="M18" s="66" t="s">
        <v>369</v>
      </c>
      <c r="N18" s="68" t="s">
        <v>29</v>
      </c>
      <c r="O18" s="68" t="s">
        <v>45</v>
      </c>
    </row>
    <row r="19" spans="1:15" s="60" customFormat="1" ht="19.149999999999999" customHeight="1" x14ac:dyDescent="0.55000000000000004">
      <c r="A19" s="65">
        <v>17</v>
      </c>
      <c r="B19" s="68"/>
      <c r="C19" s="66"/>
      <c r="D19" s="68"/>
      <c r="E19" s="68"/>
      <c r="F19" s="65">
        <v>17</v>
      </c>
      <c r="G19" s="68"/>
      <c r="H19" s="66"/>
      <c r="I19" s="68"/>
      <c r="J19" s="68"/>
      <c r="K19" s="65">
        <v>17</v>
      </c>
      <c r="L19" s="68">
        <v>7056</v>
      </c>
      <c r="M19" s="66" t="s">
        <v>898</v>
      </c>
      <c r="N19" s="68" t="s">
        <v>29</v>
      </c>
      <c r="O19" s="68" t="s">
        <v>44</v>
      </c>
    </row>
    <row r="20" spans="1:15" s="60" customFormat="1" ht="19.149999999999999" customHeight="1" x14ac:dyDescent="0.55000000000000004">
      <c r="A20" s="65">
        <v>18</v>
      </c>
      <c r="B20" s="68"/>
      <c r="C20" s="66"/>
      <c r="D20" s="68"/>
      <c r="E20" s="68"/>
      <c r="F20" s="65">
        <v>18</v>
      </c>
      <c r="G20" s="68"/>
      <c r="H20" s="66"/>
      <c r="I20" s="68"/>
      <c r="J20" s="68"/>
      <c r="K20" s="65">
        <v>18</v>
      </c>
      <c r="L20" s="68"/>
      <c r="M20" s="66"/>
      <c r="N20" s="68"/>
      <c r="O20" s="68"/>
    </row>
    <row r="21" spans="1:15" s="60" customFormat="1" ht="19.149999999999999" customHeight="1" x14ac:dyDescent="0.55000000000000004">
      <c r="A21" s="65">
        <v>19</v>
      </c>
      <c r="B21" s="68"/>
      <c r="C21" s="66"/>
      <c r="D21" s="68"/>
      <c r="E21" s="68"/>
      <c r="F21" s="65">
        <v>19</v>
      </c>
      <c r="G21" s="68"/>
      <c r="H21" s="66"/>
      <c r="I21" s="68"/>
      <c r="J21" s="68"/>
      <c r="K21" s="65">
        <v>19</v>
      </c>
      <c r="L21" s="68"/>
      <c r="M21" s="66"/>
      <c r="N21" s="68"/>
      <c r="O21" s="68"/>
    </row>
    <row r="22" spans="1:15" s="60" customFormat="1" ht="19.149999999999999" customHeight="1" x14ac:dyDescent="0.55000000000000004">
      <c r="A22" s="65">
        <v>20</v>
      </c>
      <c r="B22" s="68"/>
      <c r="C22" s="66"/>
      <c r="D22" s="68"/>
      <c r="E22" s="68"/>
      <c r="F22" s="65">
        <v>20</v>
      </c>
      <c r="G22" s="68"/>
      <c r="H22" s="66"/>
      <c r="I22" s="68"/>
      <c r="J22" s="68"/>
      <c r="K22" s="65">
        <v>20</v>
      </c>
      <c r="L22" s="68"/>
      <c r="M22" s="66"/>
      <c r="N22" s="68"/>
      <c r="O22" s="68"/>
    </row>
    <row r="23" spans="1:15" s="60" customFormat="1" ht="19.149999999999999" customHeight="1" x14ac:dyDescent="0.55000000000000004">
      <c r="A23" s="65">
        <v>21</v>
      </c>
      <c r="B23" s="68"/>
      <c r="C23" s="66"/>
      <c r="D23" s="68"/>
      <c r="E23" s="68"/>
      <c r="F23" s="65">
        <v>21</v>
      </c>
      <c r="G23" s="68"/>
      <c r="H23" s="66"/>
      <c r="I23" s="68"/>
      <c r="J23" s="68"/>
      <c r="K23" s="65">
        <v>21</v>
      </c>
      <c r="L23" s="68"/>
      <c r="M23" s="66"/>
      <c r="N23" s="68"/>
      <c r="O23" s="68"/>
    </row>
    <row r="24" spans="1:15" s="60" customFormat="1" ht="19.149999999999999" customHeight="1" x14ac:dyDescent="0.55000000000000004">
      <c r="A24" s="65">
        <v>22</v>
      </c>
      <c r="B24" s="68"/>
      <c r="C24" s="66"/>
      <c r="D24" s="68"/>
      <c r="E24" s="68"/>
      <c r="F24" s="65">
        <v>22</v>
      </c>
      <c r="G24" s="68"/>
      <c r="H24" s="66"/>
      <c r="I24" s="68"/>
      <c r="J24" s="68"/>
      <c r="K24" s="65">
        <v>22</v>
      </c>
      <c r="L24" s="68"/>
      <c r="M24" s="66"/>
      <c r="N24" s="68"/>
      <c r="O24" s="68"/>
    </row>
    <row r="25" spans="1:15" s="60" customFormat="1" ht="19.149999999999999" customHeight="1" x14ac:dyDescent="0.55000000000000004">
      <c r="A25" s="65">
        <v>23</v>
      </c>
      <c r="B25" s="68"/>
      <c r="C25" s="66"/>
      <c r="D25" s="68"/>
      <c r="E25" s="68"/>
      <c r="F25" s="65">
        <v>23</v>
      </c>
      <c r="G25" s="68"/>
      <c r="H25" s="66"/>
      <c r="I25" s="68"/>
      <c r="J25" s="68"/>
      <c r="K25" s="65">
        <v>23</v>
      </c>
      <c r="L25" s="68"/>
      <c r="M25" s="66"/>
      <c r="N25" s="68"/>
      <c r="O25" s="68"/>
    </row>
    <row r="26" spans="1:15" s="60" customFormat="1" ht="19.149999999999999" customHeight="1" x14ac:dyDescent="0.55000000000000004">
      <c r="A26" s="65">
        <v>24</v>
      </c>
      <c r="B26" s="68"/>
      <c r="C26" s="66"/>
      <c r="D26" s="68"/>
      <c r="E26" s="68"/>
      <c r="F26" s="65">
        <v>24</v>
      </c>
      <c r="G26" s="68"/>
      <c r="H26" s="66"/>
      <c r="I26" s="68"/>
      <c r="J26" s="68"/>
      <c r="K26" s="65">
        <v>24</v>
      </c>
      <c r="L26" s="68"/>
      <c r="M26" s="66"/>
      <c r="N26" s="68"/>
      <c r="O26" s="68"/>
    </row>
    <row r="27" spans="1:15" s="60" customFormat="1" ht="19.149999999999999" customHeight="1" x14ac:dyDescent="0.55000000000000004">
      <c r="A27" s="65">
        <v>25</v>
      </c>
      <c r="B27" s="68"/>
      <c r="C27" s="66"/>
      <c r="D27" s="68"/>
      <c r="E27" s="68"/>
      <c r="F27" s="65">
        <v>25</v>
      </c>
      <c r="G27" s="68"/>
      <c r="H27" s="66"/>
      <c r="I27" s="68"/>
      <c r="J27" s="68"/>
      <c r="K27" s="65">
        <v>25</v>
      </c>
      <c r="L27" s="68"/>
      <c r="M27" s="66"/>
      <c r="N27" s="68"/>
      <c r="O27" s="68"/>
    </row>
    <row r="28" spans="1:15" s="60" customFormat="1" ht="19.149999999999999" customHeight="1" x14ac:dyDescent="0.55000000000000004">
      <c r="A28" s="65">
        <v>26</v>
      </c>
      <c r="B28" s="68"/>
      <c r="C28" s="66"/>
      <c r="D28" s="68"/>
      <c r="E28" s="68"/>
      <c r="F28" s="65">
        <v>26</v>
      </c>
      <c r="G28" s="68"/>
      <c r="H28" s="66"/>
      <c r="I28" s="68"/>
      <c r="J28" s="68"/>
      <c r="K28" s="65">
        <v>26</v>
      </c>
      <c r="L28" s="68"/>
      <c r="M28" s="66"/>
      <c r="N28" s="68"/>
      <c r="O28" s="68"/>
    </row>
    <row r="29" spans="1:15" s="60" customFormat="1" ht="19.149999999999999" customHeight="1" x14ac:dyDescent="0.55000000000000004">
      <c r="A29" s="65">
        <v>27</v>
      </c>
      <c r="B29" s="68"/>
      <c r="C29" s="66"/>
      <c r="D29" s="68"/>
      <c r="E29" s="68"/>
      <c r="F29" s="65">
        <v>27</v>
      </c>
      <c r="G29" s="68"/>
      <c r="H29" s="66"/>
      <c r="I29" s="68"/>
      <c r="J29" s="68"/>
      <c r="K29" s="65">
        <v>27</v>
      </c>
      <c r="L29" s="68"/>
      <c r="M29" s="66"/>
      <c r="N29" s="68"/>
      <c r="O29" s="68"/>
    </row>
    <row r="30" spans="1:15" s="60" customFormat="1" ht="19.149999999999999" customHeight="1" x14ac:dyDescent="0.55000000000000004">
      <c r="A30" s="65">
        <v>28</v>
      </c>
      <c r="B30" s="141"/>
      <c r="C30" s="66"/>
      <c r="D30" s="68"/>
      <c r="E30" s="68"/>
      <c r="F30" s="65">
        <v>28</v>
      </c>
      <c r="G30" s="141"/>
      <c r="H30" s="66"/>
      <c r="I30" s="68"/>
      <c r="J30" s="68"/>
      <c r="K30" s="65">
        <v>28</v>
      </c>
      <c r="L30" s="141"/>
      <c r="M30" s="66"/>
      <c r="N30" s="68"/>
      <c r="O30" s="68"/>
    </row>
    <row r="31" spans="1:15" s="60" customFormat="1" ht="19.149999999999999" customHeight="1" x14ac:dyDescent="0.55000000000000004">
      <c r="A31" s="65">
        <v>29</v>
      </c>
      <c r="B31" s="141"/>
      <c r="C31" s="66"/>
      <c r="D31" s="68"/>
      <c r="E31" s="68"/>
      <c r="F31" s="65">
        <v>29</v>
      </c>
      <c r="G31" s="141"/>
      <c r="H31" s="66"/>
      <c r="I31" s="68"/>
      <c r="J31" s="68"/>
      <c r="K31" s="65">
        <v>29</v>
      </c>
      <c r="L31" s="141"/>
      <c r="M31" s="66"/>
      <c r="N31" s="68"/>
      <c r="O31" s="68"/>
    </row>
    <row r="32" spans="1:15" s="60" customFormat="1" ht="19.149999999999999" customHeight="1" x14ac:dyDescent="0.55000000000000004">
      <c r="A32" s="65">
        <v>30</v>
      </c>
      <c r="B32" s="141"/>
      <c r="C32" s="66"/>
      <c r="D32" s="68"/>
      <c r="E32" s="68"/>
      <c r="F32" s="65">
        <v>30</v>
      </c>
      <c r="G32" s="141"/>
      <c r="H32" s="66"/>
      <c r="I32" s="68"/>
      <c r="J32" s="68"/>
      <c r="K32" s="65">
        <v>30</v>
      </c>
      <c r="L32" s="141"/>
      <c r="M32" s="66"/>
      <c r="N32" s="68"/>
      <c r="O32" s="68"/>
    </row>
    <row r="33" spans="1:15" s="60" customFormat="1" ht="19.149999999999999" customHeight="1" x14ac:dyDescent="0.55000000000000004">
      <c r="A33" s="123"/>
      <c r="B33" s="124"/>
      <c r="C33" s="125"/>
      <c r="D33" s="124"/>
      <c r="E33" s="124"/>
      <c r="F33" s="123"/>
      <c r="G33" s="124"/>
      <c r="H33" s="125"/>
      <c r="I33" s="124"/>
      <c r="J33" s="124"/>
      <c r="K33" s="123"/>
      <c r="L33" s="124"/>
      <c r="M33" s="125"/>
      <c r="N33" s="124"/>
      <c r="O33" s="124"/>
    </row>
    <row r="34" spans="1:15" ht="30.75" x14ac:dyDescent="0.55000000000000004">
      <c r="B34" s="162"/>
      <c r="C34" s="112"/>
      <c r="D34" s="162" t="s">
        <v>45</v>
      </c>
      <c r="E34" s="112">
        <f>COUNTIF(E3:E32,"เหลือง")</f>
        <v>2</v>
      </c>
      <c r="G34" s="162"/>
      <c r="H34" s="112"/>
      <c r="I34" s="162" t="s">
        <v>45</v>
      </c>
      <c r="J34" s="112">
        <f>COUNTIF(J3:J32,"เหลือง")</f>
        <v>0</v>
      </c>
      <c r="L34" s="162"/>
      <c r="M34" s="112"/>
      <c r="N34" s="162" t="s">
        <v>45</v>
      </c>
      <c r="O34" s="112">
        <f>COUNTIF(O3:O32,"เหลือง")</f>
        <v>7</v>
      </c>
    </row>
    <row r="35" spans="1:15" ht="30.75" x14ac:dyDescent="0.55000000000000004">
      <c r="B35" s="163"/>
      <c r="C35" s="112"/>
      <c r="D35" s="163" t="s">
        <v>43</v>
      </c>
      <c r="E35" s="112">
        <f>COUNTIF(E3:E32,"เขียว")</f>
        <v>4</v>
      </c>
      <c r="G35" s="163"/>
      <c r="H35" s="112"/>
      <c r="I35" s="163" t="s">
        <v>43</v>
      </c>
      <c r="J35" s="112">
        <f>COUNTIF(J3:J32,"เขียว")</f>
        <v>5</v>
      </c>
      <c r="L35" s="163"/>
      <c r="M35" s="112"/>
      <c r="N35" s="163" t="s">
        <v>43</v>
      </c>
      <c r="O35" s="112">
        <f>COUNTIF(O3:O32,"เขียว")</f>
        <v>3</v>
      </c>
    </row>
    <row r="36" spans="1:15" ht="30.75" x14ac:dyDescent="0.55000000000000004">
      <c r="B36" s="164"/>
      <c r="C36" s="112"/>
      <c r="D36" s="164" t="s">
        <v>44</v>
      </c>
      <c r="E36" s="112">
        <f>COUNTIF(E3:E32,"ชมพู")</f>
        <v>5</v>
      </c>
      <c r="G36" s="164"/>
      <c r="H36" s="112"/>
      <c r="I36" s="164" t="s">
        <v>44</v>
      </c>
      <c r="J36" s="112">
        <f>COUNTIF(J3:J32,"ชมพู")</f>
        <v>2</v>
      </c>
      <c r="L36" s="164"/>
      <c r="M36" s="112"/>
      <c r="N36" s="164" t="s">
        <v>44</v>
      </c>
      <c r="O36" s="112">
        <f>COUNTIF(O3:O32,"ชมพู")</f>
        <v>4</v>
      </c>
    </row>
    <row r="37" spans="1:15" ht="30.75" x14ac:dyDescent="0.55000000000000004">
      <c r="B37" s="165"/>
      <c r="C37" s="112"/>
      <c r="D37" s="165" t="s">
        <v>42</v>
      </c>
      <c r="E37" s="112">
        <f>COUNTIF(E3:E32,"ฟ้า")</f>
        <v>4</v>
      </c>
      <c r="G37" s="165"/>
      <c r="H37" s="112"/>
      <c r="I37" s="165" t="s">
        <v>42</v>
      </c>
      <c r="J37" s="112">
        <f>COUNTIF(J3:J32,"ฟ้า")</f>
        <v>1</v>
      </c>
      <c r="L37" s="165"/>
      <c r="M37" s="112"/>
      <c r="N37" s="165" t="s">
        <v>42</v>
      </c>
      <c r="O37" s="112">
        <f>COUNTIF(O3:O32,"ฟ้า")</f>
        <v>3</v>
      </c>
    </row>
    <row r="38" spans="1:15" ht="33" x14ac:dyDescent="0.55000000000000004">
      <c r="D38" s="166" t="s">
        <v>10</v>
      </c>
      <c r="E38" s="112">
        <f>SUM(E34:E37)</f>
        <v>15</v>
      </c>
      <c r="I38" s="166" t="s">
        <v>10</v>
      </c>
      <c r="J38" s="112">
        <f>SUM(J34:J37)</f>
        <v>8</v>
      </c>
      <c r="N38" s="166" t="s">
        <v>10</v>
      </c>
      <c r="O38" s="112">
        <f>SUM(O34:O37)</f>
        <v>17</v>
      </c>
    </row>
    <row r="39" spans="1:15" ht="33" x14ac:dyDescent="0.55000000000000004">
      <c r="D39" s="166"/>
      <c r="I39" s="166"/>
      <c r="N39" s="166"/>
    </row>
    <row r="40" spans="1:15" ht="33" x14ac:dyDescent="0.55000000000000004">
      <c r="D40" s="166"/>
      <c r="H40" s="226" t="s">
        <v>909</v>
      </c>
      <c r="I40" s="162" t="s">
        <v>45</v>
      </c>
      <c r="J40" s="112">
        <f>E34+J34+O34</f>
        <v>9</v>
      </c>
      <c r="N40" s="166"/>
    </row>
    <row r="41" spans="1:15" ht="33" x14ac:dyDescent="0.55000000000000004">
      <c r="D41" s="166"/>
      <c r="H41" s="226" t="s">
        <v>909</v>
      </c>
      <c r="I41" s="163" t="s">
        <v>43</v>
      </c>
      <c r="J41" s="112">
        <f t="shared" ref="J41:J44" si="0">E35+J35+O35</f>
        <v>12</v>
      </c>
      <c r="N41" s="166"/>
    </row>
    <row r="42" spans="1:15" ht="33" x14ac:dyDescent="0.55000000000000004">
      <c r="D42" s="166"/>
      <c r="H42" s="226" t="s">
        <v>909</v>
      </c>
      <c r="I42" s="164" t="s">
        <v>44</v>
      </c>
      <c r="J42" s="112">
        <f t="shared" si="0"/>
        <v>11</v>
      </c>
      <c r="N42" s="166"/>
    </row>
    <row r="43" spans="1:15" ht="33" x14ac:dyDescent="0.55000000000000004">
      <c r="D43" s="166"/>
      <c r="H43" s="226" t="s">
        <v>909</v>
      </c>
      <c r="I43" s="165" t="s">
        <v>42</v>
      </c>
      <c r="J43" s="112">
        <f t="shared" si="0"/>
        <v>8</v>
      </c>
      <c r="N43" s="166"/>
    </row>
    <row r="44" spans="1:15" ht="33" x14ac:dyDescent="0.55000000000000004">
      <c r="D44" s="166"/>
      <c r="H44" s="226" t="s">
        <v>909</v>
      </c>
      <c r="I44" s="166" t="s">
        <v>10</v>
      </c>
      <c r="J44" s="112">
        <f t="shared" si="0"/>
        <v>40</v>
      </c>
      <c r="N44" s="166"/>
    </row>
    <row r="48" spans="1:15" x14ac:dyDescent="0.55000000000000004">
      <c r="B48" s="68">
        <v>6888</v>
      </c>
      <c r="C48" s="66" t="s">
        <v>770</v>
      </c>
      <c r="D48" s="68" t="s">
        <v>24</v>
      </c>
      <c r="E48" s="68" t="s">
        <v>45</v>
      </c>
      <c r="G48" s="68">
        <v>6600</v>
      </c>
      <c r="H48" s="66" t="s">
        <v>475</v>
      </c>
      <c r="I48" s="68" t="s">
        <v>27</v>
      </c>
      <c r="J48" s="68" t="s">
        <v>45</v>
      </c>
      <c r="L48" s="68">
        <v>6609</v>
      </c>
      <c r="M48" s="66" t="s">
        <v>246</v>
      </c>
      <c r="N48" s="68" t="s">
        <v>29</v>
      </c>
      <c r="O48" s="68" t="s">
        <v>44</v>
      </c>
    </row>
    <row r="49" spans="2:10" x14ac:dyDescent="0.55000000000000004">
      <c r="B49" s="68">
        <v>6935</v>
      </c>
      <c r="C49" s="66" t="s">
        <v>706</v>
      </c>
      <c r="D49" s="68" t="s">
        <v>23</v>
      </c>
      <c r="E49" s="68" t="s">
        <v>45</v>
      </c>
      <c r="G49" s="68"/>
      <c r="H49" s="66" t="s">
        <v>777</v>
      </c>
      <c r="I49" s="68" t="s">
        <v>27</v>
      </c>
      <c r="J49" s="68" t="s">
        <v>43</v>
      </c>
    </row>
    <row r="50" spans="2:10" x14ac:dyDescent="0.55000000000000004">
      <c r="B50" s="68">
        <v>6905</v>
      </c>
      <c r="C50" s="66" t="s">
        <v>764</v>
      </c>
      <c r="D50" s="68" t="s">
        <v>23</v>
      </c>
      <c r="E50" s="68" t="s">
        <v>42</v>
      </c>
      <c r="G50" s="141">
        <v>6891</v>
      </c>
      <c r="H50" s="66" t="s">
        <v>620</v>
      </c>
      <c r="I50" s="68" t="s">
        <v>27</v>
      </c>
      <c r="J50" s="68" t="s">
        <v>42</v>
      </c>
    </row>
    <row r="51" spans="2:10" x14ac:dyDescent="0.55000000000000004">
      <c r="B51" s="68">
        <v>7030</v>
      </c>
      <c r="C51" s="66" t="s">
        <v>863</v>
      </c>
      <c r="D51" s="68" t="s">
        <v>23</v>
      </c>
      <c r="E51" s="68" t="s">
        <v>45</v>
      </c>
      <c r="G51" s="68">
        <v>6922</v>
      </c>
      <c r="H51" s="66" t="s">
        <v>672</v>
      </c>
      <c r="I51" s="68" t="s">
        <v>26</v>
      </c>
      <c r="J51" s="68" t="s">
        <v>42</v>
      </c>
    </row>
    <row r="52" spans="2:10" x14ac:dyDescent="0.55000000000000004">
      <c r="B52" s="4">
        <v>6945</v>
      </c>
      <c r="C52" s="49" t="s">
        <v>716</v>
      </c>
      <c r="D52" s="4" t="s">
        <v>24</v>
      </c>
      <c r="E52" s="112" t="s">
        <v>42</v>
      </c>
      <c r="G52" s="68">
        <v>6921</v>
      </c>
      <c r="H52" s="66" t="s">
        <v>671</v>
      </c>
      <c r="I52" s="68" t="s">
        <v>26</v>
      </c>
      <c r="J52" s="68" t="s">
        <v>45</v>
      </c>
    </row>
    <row r="53" spans="2:10" x14ac:dyDescent="0.55000000000000004">
      <c r="B53" s="68">
        <v>6767</v>
      </c>
      <c r="C53" s="66" t="s">
        <v>769</v>
      </c>
      <c r="D53" s="68" t="s">
        <v>24</v>
      </c>
      <c r="E53" s="68" t="s">
        <v>42</v>
      </c>
    </row>
    <row r="54" spans="2:10" x14ac:dyDescent="0.55000000000000004">
      <c r="B54" s="68">
        <v>6936</v>
      </c>
      <c r="C54" s="66" t="s">
        <v>707</v>
      </c>
      <c r="D54" s="68" t="s">
        <v>23</v>
      </c>
      <c r="E54" s="68" t="s">
        <v>43</v>
      </c>
    </row>
    <row r="55" spans="2:10" x14ac:dyDescent="0.55000000000000004">
      <c r="B55" s="68">
        <v>6937</v>
      </c>
      <c r="C55" s="66" t="s">
        <v>708</v>
      </c>
      <c r="D55" s="68" t="s">
        <v>23</v>
      </c>
      <c r="E55" s="68" t="s">
        <v>44</v>
      </c>
    </row>
  </sheetData>
  <sortState xmlns:xlrd2="http://schemas.microsoft.com/office/spreadsheetml/2017/richdata2" ref="G3:J11">
    <sortCondition ref="G3:G11"/>
  </sortState>
  <mergeCells count="3">
    <mergeCell ref="A1:E1"/>
    <mergeCell ref="F1:J1"/>
    <mergeCell ref="K1:O1"/>
  </mergeCells>
  <phoneticPr fontId="28" type="noConversion"/>
  <pageMargins left="1.3779527559055118" right="0.43307086614173229" top="0.59" bottom="0.9" header="0.31496062992125984" footer="0.17"/>
  <pageSetup paperSize="9" orientation="portrait" r:id="rId1"/>
  <colBreaks count="2" manualBreakCount="2">
    <brk id="5" max="21" man="1"/>
    <brk id="10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07"/>
  <sheetViews>
    <sheetView tabSelected="1" view="pageBreakPreview" topLeftCell="A13" zoomScale="90" zoomScaleNormal="100" zoomScaleSheetLayoutView="90" workbookViewId="0">
      <selection activeCell="C39" sqref="C39"/>
    </sheetView>
  </sheetViews>
  <sheetFormatPr defaultColWidth="8.625" defaultRowHeight="24" x14ac:dyDescent="0.55000000000000004"/>
  <cols>
    <col min="1" max="1" width="11.5" style="4" customWidth="1"/>
    <col min="2" max="4" width="10.25" style="4" customWidth="1"/>
    <col min="5" max="5" width="3.875" style="280" customWidth="1"/>
    <col min="6" max="6" width="3.875" style="281" customWidth="1"/>
    <col min="7" max="7" width="3.875" style="282" customWidth="1"/>
    <col min="8" max="8" width="3.875" style="283" customWidth="1"/>
    <col min="9" max="9" width="3.875" style="280" customWidth="1"/>
    <col min="10" max="10" width="3.875" style="281" customWidth="1"/>
    <col min="11" max="11" width="3.875" style="282" customWidth="1"/>
    <col min="12" max="12" width="3.875" style="283" customWidth="1"/>
    <col min="13" max="13" width="3.875" style="280" customWidth="1"/>
    <col min="14" max="14" width="3.875" style="281" customWidth="1"/>
    <col min="15" max="15" width="3.875" style="282" customWidth="1"/>
    <col min="16" max="16" width="3.875" style="283" customWidth="1"/>
    <col min="17" max="18" width="6.125" style="4" customWidth="1"/>
    <col min="19" max="19" width="6.625" style="4" customWidth="1"/>
    <col min="20" max="16384" width="8.625" style="4"/>
  </cols>
  <sheetData>
    <row r="1" spans="1:19" ht="30" customHeight="1" x14ac:dyDescent="0.55000000000000004">
      <c r="A1" s="359" t="s">
        <v>912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284"/>
      <c r="R1" s="284"/>
      <c r="S1" s="284"/>
    </row>
    <row r="2" spans="1:19" ht="30" customHeight="1" x14ac:dyDescent="0.55000000000000004">
      <c r="A2" s="359" t="s">
        <v>913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284"/>
      <c r="R2" s="284"/>
      <c r="S2" s="284"/>
    </row>
    <row r="3" spans="1:19" s="5" customFormat="1" ht="27.95" customHeight="1" x14ac:dyDescent="0.55000000000000004">
      <c r="A3" s="361" t="s">
        <v>5</v>
      </c>
      <c r="B3" s="363" t="s">
        <v>6</v>
      </c>
      <c r="C3" s="363"/>
      <c r="D3" s="363"/>
      <c r="E3" s="365" t="s">
        <v>47</v>
      </c>
      <c r="F3" s="364"/>
      <c r="G3" s="364"/>
      <c r="H3" s="366"/>
      <c r="I3" s="364" t="s">
        <v>48</v>
      </c>
      <c r="J3" s="364"/>
      <c r="K3" s="364"/>
      <c r="L3" s="364"/>
      <c r="M3" s="365" t="s">
        <v>10</v>
      </c>
      <c r="N3" s="364"/>
      <c r="O3" s="364"/>
      <c r="P3" s="366"/>
      <c r="Q3" s="356" t="s">
        <v>33</v>
      </c>
      <c r="R3" s="357"/>
      <c r="S3" s="358"/>
    </row>
    <row r="4" spans="1:19" s="5" customFormat="1" ht="27.95" customHeight="1" x14ac:dyDescent="0.55000000000000004">
      <c r="A4" s="362"/>
      <c r="B4" s="6" t="s">
        <v>8</v>
      </c>
      <c r="C4" s="6" t="s">
        <v>9</v>
      </c>
      <c r="D4" s="6" t="s">
        <v>10</v>
      </c>
      <c r="E4" s="232" t="s">
        <v>45</v>
      </c>
      <c r="F4" s="233" t="s">
        <v>43</v>
      </c>
      <c r="G4" s="234" t="s">
        <v>44</v>
      </c>
      <c r="H4" s="235" t="s">
        <v>42</v>
      </c>
      <c r="I4" s="236" t="s">
        <v>45</v>
      </c>
      <c r="J4" s="233" t="s">
        <v>43</v>
      </c>
      <c r="K4" s="234" t="s">
        <v>44</v>
      </c>
      <c r="L4" s="237" t="s">
        <v>42</v>
      </c>
      <c r="M4" s="232" t="s">
        <v>45</v>
      </c>
      <c r="N4" s="233" t="s">
        <v>43</v>
      </c>
      <c r="O4" s="234" t="s">
        <v>44</v>
      </c>
      <c r="P4" s="235" t="s">
        <v>42</v>
      </c>
      <c r="Q4" s="17" t="s">
        <v>49</v>
      </c>
      <c r="R4" s="17" t="s">
        <v>50</v>
      </c>
      <c r="S4" s="18" t="s">
        <v>51</v>
      </c>
    </row>
    <row r="5" spans="1:19" ht="27.95" customHeight="1" x14ac:dyDescent="0.55000000000000004">
      <c r="A5" s="285" t="s">
        <v>11</v>
      </c>
      <c r="B5" s="110">
        <f>'1.1'!$K$4</f>
        <v>20</v>
      </c>
      <c r="C5" s="110">
        <f>'1.1'!$N$4</f>
        <v>7</v>
      </c>
      <c r="D5" s="110">
        <f>SUM(B5:C5)</f>
        <v>27</v>
      </c>
      <c r="E5" s="238">
        <f>'1.1'!P4</f>
        <v>6</v>
      </c>
      <c r="F5" s="239">
        <f>'1.1'!Q4</f>
        <v>5</v>
      </c>
      <c r="G5" s="240">
        <f>'1.1'!R4</f>
        <v>5</v>
      </c>
      <c r="H5" s="241">
        <f>'1.1'!S4</f>
        <v>4</v>
      </c>
      <c r="I5" s="242">
        <f>'1.1'!T4</f>
        <v>2</v>
      </c>
      <c r="J5" s="239">
        <f>'1.1'!U4</f>
        <v>2</v>
      </c>
      <c r="K5" s="240">
        <f>'1.1'!V4</f>
        <v>2</v>
      </c>
      <c r="L5" s="243">
        <f>'1.1'!W4</f>
        <v>1</v>
      </c>
      <c r="M5" s="238">
        <f>'1.1'!X4</f>
        <v>8</v>
      </c>
      <c r="N5" s="239">
        <f>'1.1'!Y4</f>
        <v>7</v>
      </c>
      <c r="O5" s="240">
        <f>'1.1'!Z4</f>
        <v>7</v>
      </c>
      <c r="P5" s="241">
        <f>'1.1'!AA4</f>
        <v>5</v>
      </c>
      <c r="Q5" s="28">
        <f>'1.1'!AB4</f>
        <v>20</v>
      </c>
      <c r="R5" s="28">
        <f>'1.1'!AC4</f>
        <v>7</v>
      </c>
      <c r="S5" s="29">
        <f>'1.1'!AD4</f>
        <v>27</v>
      </c>
    </row>
    <row r="6" spans="1:19" ht="27.95" customHeight="1" x14ac:dyDescent="0.55000000000000004">
      <c r="A6" s="286" t="s">
        <v>12</v>
      </c>
      <c r="B6" s="65">
        <f t="shared" ref="B6" si="0">Q6</f>
        <v>18</v>
      </c>
      <c r="C6" s="65">
        <f t="shared" ref="C6" si="1">R6</f>
        <v>7</v>
      </c>
      <c r="D6" s="65">
        <f t="shared" ref="D6" si="2">S6</f>
        <v>25</v>
      </c>
      <c r="E6" s="244">
        <f>'1.2'!P4</f>
        <v>5</v>
      </c>
      <c r="F6" s="245">
        <f>'1.2'!Q4</f>
        <v>5</v>
      </c>
      <c r="G6" s="246">
        <f>'1.2'!R4</f>
        <v>3</v>
      </c>
      <c r="H6" s="247">
        <f>'1.2'!S4</f>
        <v>5</v>
      </c>
      <c r="I6" s="248">
        <f>'1.2'!T4</f>
        <v>2</v>
      </c>
      <c r="J6" s="245">
        <f>'1.2'!U4</f>
        <v>2</v>
      </c>
      <c r="K6" s="246">
        <f>'1.2'!V4</f>
        <v>1</v>
      </c>
      <c r="L6" s="249">
        <f>'1.2'!W4</f>
        <v>2</v>
      </c>
      <c r="M6" s="244">
        <f>'1.2'!X4</f>
        <v>7</v>
      </c>
      <c r="N6" s="245">
        <f>'1.2'!Y4</f>
        <v>7</v>
      </c>
      <c r="O6" s="246">
        <f>'1.2'!Z4</f>
        <v>4</v>
      </c>
      <c r="P6" s="247">
        <f>'1.2'!AA4</f>
        <v>7</v>
      </c>
      <c r="Q6" s="31">
        <f>'1.2'!AB4</f>
        <v>18</v>
      </c>
      <c r="R6" s="31">
        <f>'1.2'!AC4</f>
        <v>7</v>
      </c>
      <c r="S6" s="32">
        <f>'1.2'!AD4</f>
        <v>25</v>
      </c>
    </row>
    <row r="7" spans="1:19" ht="27.95" customHeight="1" x14ac:dyDescent="0.55000000000000004">
      <c r="A7" s="287" t="s">
        <v>13</v>
      </c>
      <c r="B7" s="183">
        <f t="shared" ref="B7:D7" si="3">Q7</f>
        <v>15</v>
      </c>
      <c r="C7" s="183">
        <f t="shared" si="3"/>
        <v>12</v>
      </c>
      <c r="D7" s="183">
        <f t="shared" si="3"/>
        <v>27</v>
      </c>
      <c r="E7" s="244">
        <f>'1.3'!P4</f>
        <v>5</v>
      </c>
      <c r="F7" s="245">
        <f>'1.3'!Q4</f>
        <v>4</v>
      </c>
      <c r="G7" s="246">
        <f>'1.3'!R4</f>
        <v>3</v>
      </c>
      <c r="H7" s="247">
        <f>'1.3'!S4</f>
        <v>3</v>
      </c>
      <c r="I7" s="248">
        <f>'1.3'!T4</f>
        <v>3</v>
      </c>
      <c r="J7" s="245">
        <f>'1.3'!U4</f>
        <v>3</v>
      </c>
      <c r="K7" s="246">
        <f>'1.3'!V4</f>
        <v>3</v>
      </c>
      <c r="L7" s="249">
        <f>'1.3'!W4</f>
        <v>3</v>
      </c>
      <c r="M7" s="244">
        <f>'1.3'!X4</f>
        <v>8</v>
      </c>
      <c r="N7" s="245">
        <f>'1.3'!Y4</f>
        <v>7</v>
      </c>
      <c r="O7" s="246">
        <f>'1.3'!Z4</f>
        <v>6</v>
      </c>
      <c r="P7" s="247">
        <f>'1.3'!AA4</f>
        <v>6</v>
      </c>
      <c r="Q7" s="31">
        <f>'1.3'!AB4</f>
        <v>15</v>
      </c>
      <c r="R7" s="31">
        <f>'1.3'!AC4</f>
        <v>12</v>
      </c>
      <c r="S7" s="32">
        <f>'1.3'!AD4</f>
        <v>27</v>
      </c>
    </row>
    <row r="8" spans="1:19" ht="27.95" customHeight="1" x14ac:dyDescent="0.55000000000000004">
      <c r="A8" s="288" t="s">
        <v>14</v>
      </c>
      <c r="B8" s="6">
        <f>SUM(B5:B7)</f>
        <v>53</v>
      </c>
      <c r="C8" s="6">
        <f>SUM(C5:C7)</f>
        <v>26</v>
      </c>
      <c r="D8" s="6">
        <f>SUM(B8:C8)</f>
        <v>79</v>
      </c>
      <c r="E8" s="250">
        <f t="shared" ref="E8:S8" si="4">SUM(E5:E7)</f>
        <v>16</v>
      </c>
      <c r="F8" s="251">
        <f t="shared" si="4"/>
        <v>14</v>
      </c>
      <c r="G8" s="252">
        <f t="shared" si="4"/>
        <v>11</v>
      </c>
      <c r="H8" s="253">
        <f t="shared" si="4"/>
        <v>12</v>
      </c>
      <c r="I8" s="254">
        <f t="shared" si="4"/>
        <v>7</v>
      </c>
      <c r="J8" s="251">
        <f t="shared" si="4"/>
        <v>7</v>
      </c>
      <c r="K8" s="252">
        <f t="shared" si="4"/>
        <v>6</v>
      </c>
      <c r="L8" s="255">
        <f t="shared" si="4"/>
        <v>6</v>
      </c>
      <c r="M8" s="250">
        <f t="shared" si="4"/>
        <v>23</v>
      </c>
      <c r="N8" s="251">
        <f t="shared" si="4"/>
        <v>21</v>
      </c>
      <c r="O8" s="252">
        <f t="shared" si="4"/>
        <v>17</v>
      </c>
      <c r="P8" s="253">
        <f t="shared" si="4"/>
        <v>18</v>
      </c>
      <c r="Q8" s="25">
        <f t="shared" si="4"/>
        <v>53</v>
      </c>
      <c r="R8" s="25">
        <f t="shared" si="4"/>
        <v>26</v>
      </c>
      <c r="S8" s="26">
        <f t="shared" si="4"/>
        <v>79</v>
      </c>
    </row>
    <row r="9" spans="1:19" ht="27.95" customHeight="1" x14ac:dyDescent="0.55000000000000004">
      <c r="A9" s="285" t="s">
        <v>15</v>
      </c>
      <c r="B9" s="36">
        <f>'2.1'!$K$4</f>
        <v>20</v>
      </c>
      <c r="C9" s="36">
        <f>'2.1'!$N$4</f>
        <v>11</v>
      </c>
      <c r="D9" s="36">
        <f t="shared" ref="D9:D12" si="5">SUM(B9:C9)</f>
        <v>31</v>
      </c>
      <c r="E9" s="238">
        <f>'2.1'!P4</f>
        <v>6</v>
      </c>
      <c r="F9" s="239">
        <f>'2.1'!Q4</f>
        <v>3</v>
      </c>
      <c r="G9" s="240">
        <f>'2.1'!R4</f>
        <v>6</v>
      </c>
      <c r="H9" s="241">
        <f>'2.1'!S4</f>
        <v>5</v>
      </c>
      <c r="I9" s="242">
        <f>'2.1'!T4</f>
        <v>2</v>
      </c>
      <c r="J9" s="239">
        <f>'2.1'!U4</f>
        <v>3</v>
      </c>
      <c r="K9" s="240">
        <f>'2.1'!V4</f>
        <v>2</v>
      </c>
      <c r="L9" s="243">
        <f>'2.1'!W4</f>
        <v>4</v>
      </c>
      <c r="M9" s="238">
        <f>'2.1'!X4</f>
        <v>8</v>
      </c>
      <c r="N9" s="239">
        <f>'2.1'!Y4</f>
        <v>6</v>
      </c>
      <c r="O9" s="240">
        <f>'2.1'!Z4</f>
        <v>8</v>
      </c>
      <c r="P9" s="241">
        <f>'2.1'!AA4</f>
        <v>9</v>
      </c>
      <c r="Q9" s="28">
        <f>'2.1'!AB4</f>
        <v>20</v>
      </c>
      <c r="R9" s="28">
        <f>'2.1'!AC4</f>
        <v>11</v>
      </c>
      <c r="S9" s="29">
        <f>'2.1'!AD4</f>
        <v>31</v>
      </c>
    </row>
    <row r="10" spans="1:19" ht="27.95" customHeight="1" x14ac:dyDescent="0.55000000000000004">
      <c r="A10" s="286" t="s">
        <v>16</v>
      </c>
      <c r="B10" s="39">
        <f>'2.2'!$K$4</f>
        <v>21</v>
      </c>
      <c r="C10" s="39">
        <f>'2.2'!$N$4</f>
        <v>7</v>
      </c>
      <c r="D10" s="39">
        <f t="shared" si="5"/>
        <v>28</v>
      </c>
      <c r="E10" s="244">
        <f>'2.2'!P4</f>
        <v>5</v>
      </c>
      <c r="F10" s="245">
        <f>'2.2'!Q4</f>
        <v>4</v>
      </c>
      <c r="G10" s="246">
        <f>'2.2'!R4</f>
        <v>5</v>
      </c>
      <c r="H10" s="247">
        <f>'2.2'!S4</f>
        <v>7</v>
      </c>
      <c r="I10" s="248">
        <f>'2.2'!T4</f>
        <v>1</v>
      </c>
      <c r="J10" s="245">
        <f>'2.2'!U4</f>
        <v>2</v>
      </c>
      <c r="K10" s="246">
        <f>'2.2'!V4</f>
        <v>2</v>
      </c>
      <c r="L10" s="249">
        <f>'2.2'!W4</f>
        <v>2</v>
      </c>
      <c r="M10" s="244">
        <f>'2.2'!X4</f>
        <v>6</v>
      </c>
      <c r="N10" s="245">
        <f>'2.2'!Y4</f>
        <v>6</v>
      </c>
      <c r="O10" s="246">
        <f>'2.2'!Z4</f>
        <v>7</v>
      </c>
      <c r="P10" s="247">
        <f>'2.2'!AA4</f>
        <v>9</v>
      </c>
      <c r="Q10" s="31">
        <f>'2.2'!AB4</f>
        <v>21</v>
      </c>
      <c r="R10" s="31">
        <f>'2.2'!AC4</f>
        <v>7</v>
      </c>
      <c r="S10" s="32">
        <f>'2.2'!AD4</f>
        <v>28</v>
      </c>
    </row>
    <row r="11" spans="1:19" ht="27.95" customHeight="1" x14ac:dyDescent="0.55000000000000004">
      <c r="A11" s="287" t="s">
        <v>17</v>
      </c>
      <c r="B11" s="41">
        <f>'2.3'!$K$4</f>
        <v>20</v>
      </c>
      <c r="C11" s="41">
        <f>'2.3'!$N$4</f>
        <v>9</v>
      </c>
      <c r="D11" s="41">
        <f t="shared" si="5"/>
        <v>29</v>
      </c>
      <c r="E11" s="256">
        <f>'2.3'!P4</f>
        <v>5</v>
      </c>
      <c r="F11" s="257">
        <f>'2.3'!Q4</f>
        <v>6</v>
      </c>
      <c r="G11" s="258">
        <f>'2.3'!R4</f>
        <v>5</v>
      </c>
      <c r="H11" s="259">
        <f>'2.3'!S4</f>
        <v>4</v>
      </c>
      <c r="I11" s="260">
        <f>'2.3'!T4</f>
        <v>2</v>
      </c>
      <c r="J11" s="257">
        <f>'2.3'!U4</f>
        <v>2</v>
      </c>
      <c r="K11" s="258">
        <f>'2.3'!V4</f>
        <v>2</v>
      </c>
      <c r="L11" s="261">
        <f>'2.3'!W4</f>
        <v>3</v>
      </c>
      <c r="M11" s="256">
        <f>'2.3'!X4</f>
        <v>7</v>
      </c>
      <c r="N11" s="257">
        <f>'2.3'!Y4</f>
        <v>8</v>
      </c>
      <c r="O11" s="258">
        <f>'2.3'!Z4</f>
        <v>7</v>
      </c>
      <c r="P11" s="259">
        <f>'2.3'!AA4</f>
        <v>7</v>
      </c>
      <c r="Q11" s="34">
        <f>'2.3'!AB4</f>
        <v>20</v>
      </c>
      <c r="R11" s="34">
        <f>'2.3'!AC4</f>
        <v>9</v>
      </c>
      <c r="S11" s="35">
        <f>'2.3'!AD4</f>
        <v>29</v>
      </c>
    </row>
    <row r="12" spans="1:19" ht="27.95" customHeight="1" x14ac:dyDescent="0.55000000000000004">
      <c r="A12" s="288" t="s">
        <v>772</v>
      </c>
      <c r="B12" s="7">
        <f>SUM(B9:B11)</f>
        <v>61</v>
      </c>
      <c r="C12" s="7">
        <f>SUM(C9:C11)</f>
        <v>27</v>
      </c>
      <c r="D12" s="7">
        <f t="shared" si="5"/>
        <v>88</v>
      </c>
      <c r="E12" s="250">
        <f>SUM(E9:E11)</f>
        <v>16</v>
      </c>
      <c r="F12" s="251">
        <f t="shared" ref="F12:S12" si="6">SUM(F9:F11)</f>
        <v>13</v>
      </c>
      <c r="G12" s="252">
        <f t="shared" si="6"/>
        <v>16</v>
      </c>
      <c r="H12" s="253">
        <f t="shared" si="6"/>
        <v>16</v>
      </c>
      <c r="I12" s="254">
        <f t="shared" si="6"/>
        <v>5</v>
      </c>
      <c r="J12" s="251">
        <f t="shared" si="6"/>
        <v>7</v>
      </c>
      <c r="K12" s="252">
        <f t="shared" si="6"/>
        <v>6</v>
      </c>
      <c r="L12" s="255">
        <f t="shared" si="6"/>
        <v>9</v>
      </c>
      <c r="M12" s="250">
        <f t="shared" si="6"/>
        <v>21</v>
      </c>
      <c r="N12" s="251">
        <f t="shared" si="6"/>
        <v>20</v>
      </c>
      <c r="O12" s="252">
        <f t="shared" si="6"/>
        <v>22</v>
      </c>
      <c r="P12" s="253">
        <f t="shared" si="6"/>
        <v>25</v>
      </c>
      <c r="Q12" s="25">
        <f t="shared" si="6"/>
        <v>61</v>
      </c>
      <c r="R12" s="25">
        <f t="shared" si="6"/>
        <v>27</v>
      </c>
      <c r="S12" s="26">
        <f t="shared" si="6"/>
        <v>88</v>
      </c>
    </row>
    <row r="13" spans="1:19" ht="27.95" customHeight="1" x14ac:dyDescent="0.55000000000000004">
      <c r="A13" s="285" t="s">
        <v>18</v>
      </c>
      <c r="B13" s="43">
        <f>'3.1'!$K$4</f>
        <v>20</v>
      </c>
      <c r="C13" s="43">
        <f>'3.1'!$N$4</f>
        <v>12</v>
      </c>
      <c r="D13" s="43">
        <f t="shared" ref="D13:D16" si="7">SUM(B13:C13)</f>
        <v>32</v>
      </c>
      <c r="E13" s="238">
        <f>'3.1'!P4</f>
        <v>4</v>
      </c>
      <c r="F13" s="239">
        <f>'3.1'!Q4</f>
        <v>5</v>
      </c>
      <c r="G13" s="240">
        <f>'3.1'!R4</f>
        <v>5</v>
      </c>
      <c r="H13" s="241">
        <f>'3.1'!S4</f>
        <v>6</v>
      </c>
      <c r="I13" s="242">
        <f>'3.1'!T4</f>
        <v>3</v>
      </c>
      <c r="J13" s="239">
        <f>'3.1'!U4</f>
        <v>3</v>
      </c>
      <c r="K13" s="240">
        <f>'3.1'!V4</f>
        <v>4</v>
      </c>
      <c r="L13" s="243">
        <f>'3.1'!W4</f>
        <v>2</v>
      </c>
      <c r="M13" s="238">
        <f>'3.1'!X4</f>
        <v>7</v>
      </c>
      <c r="N13" s="239">
        <f>'3.1'!Y4</f>
        <v>8</v>
      </c>
      <c r="O13" s="240">
        <f>'3.1'!Z4</f>
        <v>9</v>
      </c>
      <c r="P13" s="241">
        <f>'3.1'!AA4</f>
        <v>8</v>
      </c>
      <c r="Q13" s="28">
        <f>'3.1'!AB4</f>
        <v>20</v>
      </c>
      <c r="R13" s="28">
        <f>'3.1'!AC4</f>
        <v>12</v>
      </c>
      <c r="S13" s="29">
        <f>'3.1'!AD4</f>
        <v>32</v>
      </c>
    </row>
    <row r="14" spans="1:19" ht="27.95" customHeight="1" x14ac:dyDescent="0.55000000000000004">
      <c r="A14" s="286" t="s">
        <v>19</v>
      </c>
      <c r="B14" s="44">
        <f>'3.2'!$K$4</f>
        <v>20</v>
      </c>
      <c r="C14" s="44">
        <f>'3.2'!$N$4</f>
        <v>14</v>
      </c>
      <c r="D14" s="44">
        <f t="shared" si="7"/>
        <v>34</v>
      </c>
      <c r="E14" s="244">
        <f>'3.2'!P4</f>
        <v>5</v>
      </c>
      <c r="F14" s="245">
        <f>'3.2'!Q4</f>
        <v>4</v>
      </c>
      <c r="G14" s="246">
        <f>'3.2'!R4</f>
        <v>6</v>
      </c>
      <c r="H14" s="247">
        <f>'3.2'!S4</f>
        <v>5</v>
      </c>
      <c r="I14" s="248">
        <f>'3.2'!T4</f>
        <v>3</v>
      </c>
      <c r="J14" s="245">
        <f>'3.2'!U4</f>
        <v>4</v>
      </c>
      <c r="K14" s="246">
        <f>'3.2'!V4</f>
        <v>4</v>
      </c>
      <c r="L14" s="249">
        <f>'3.2'!W4</f>
        <v>3</v>
      </c>
      <c r="M14" s="244">
        <f>'3.2'!X4</f>
        <v>8</v>
      </c>
      <c r="N14" s="245">
        <f>'3.2'!Y4</f>
        <v>8</v>
      </c>
      <c r="O14" s="246">
        <f>'3.2'!Z4</f>
        <v>10</v>
      </c>
      <c r="P14" s="247">
        <f>'3.2'!AA4</f>
        <v>8</v>
      </c>
      <c r="Q14" s="31">
        <f>'3.2'!AB4</f>
        <v>20</v>
      </c>
      <c r="R14" s="31">
        <f>'3.2'!AC4</f>
        <v>14</v>
      </c>
      <c r="S14" s="32">
        <f>'3.2'!AD4</f>
        <v>34</v>
      </c>
    </row>
    <row r="15" spans="1:19" ht="27.95" customHeight="1" x14ac:dyDescent="0.55000000000000004">
      <c r="A15" s="289" t="s">
        <v>20</v>
      </c>
      <c r="B15" s="46">
        <f>'3.3'!$K$4</f>
        <v>26</v>
      </c>
      <c r="C15" s="46">
        <f>'3.3'!$N$4</f>
        <v>4</v>
      </c>
      <c r="D15" s="46">
        <f t="shared" si="7"/>
        <v>30</v>
      </c>
      <c r="E15" s="256">
        <f>'3.3'!P4</f>
        <v>6</v>
      </c>
      <c r="F15" s="257">
        <f>'3.3'!Q4</f>
        <v>8</v>
      </c>
      <c r="G15" s="258">
        <f>'3.3'!R4</f>
        <v>6</v>
      </c>
      <c r="H15" s="259">
        <f>'3.3'!S4</f>
        <v>6</v>
      </c>
      <c r="I15" s="260">
        <f>'3.3'!T4</f>
        <v>2</v>
      </c>
      <c r="J15" s="257">
        <f>'3.3'!U4</f>
        <v>0</v>
      </c>
      <c r="K15" s="258">
        <f>'3.3'!V4</f>
        <v>1</v>
      </c>
      <c r="L15" s="261">
        <f>'3.3'!W4</f>
        <v>1</v>
      </c>
      <c r="M15" s="256">
        <f>'3.3'!X4</f>
        <v>8</v>
      </c>
      <c r="N15" s="257">
        <f>'3.3'!Y4</f>
        <v>8</v>
      </c>
      <c r="O15" s="258">
        <f>'3.3'!Z4</f>
        <v>7</v>
      </c>
      <c r="P15" s="259">
        <f>'3.3'!AA4</f>
        <v>7</v>
      </c>
      <c r="Q15" s="34">
        <f>'3.3'!AB4</f>
        <v>26</v>
      </c>
      <c r="R15" s="34">
        <f>'3.3'!AC4</f>
        <v>4</v>
      </c>
      <c r="S15" s="35">
        <f>'3.3'!AD4</f>
        <v>30</v>
      </c>
    </row>
    <row r="16" spans="1:19" s="5" customFormat="1" ht="27.95" customHeight="1" x14ac:dyDescent="0.55000000000000004">
      <c r="A16" s="290" t="s">
        <v>21</v>
      </c>
      <c r="B16" s="7">
        <f>SUM(B13:B15)</f>
        <v>66</v>
      </c>
      <c r="C16" s="7">
        <f>SUM(C13:C15)</f>
        <v>30</v>
      </c>
      <c r="D16" s="7">
        <f t="shared" si="7"/>
        <v>96</v>
      </c>
      <c r="E16" s="250">
        <f>SUM(E13:E15)</f>
        <v>15</v>
      </c>
      <c r="F16" s="251">
        <f t="shared" ref="F16:S16" si="8">SUM(F13:F15)</f>
        <v>17</v>
      </c>
      <c r="G16" s="252">
        <f t="shared" si="8"/>
        <v>17</v>
      </c>
      <c r="H16" s="253">
        <f t="shared" si="8"/>
        <v>17</v>
      </c>
      <c r="I16" s="254">
        <f t="shared" si="8"/>
        <v>8</v>
      </c>
      <c r="J16" s="251">
        <f t="shared" si="8"/>
        <v>7</v>
      </c>
      <c r="K16" s="252">
        <f t="shared" si="8"/>
        <v>9</v>
      </c>
      <c r="L16" s="255">
        <f t="shared" si="8"/>
        <v>6</v>
      </c>
      <c r="M16" s="250">
        <f t="shared" si="8"/>
        <v>23</v>
      </c>
      <c r="N16" s="251">
        <f t="shared" si="8"/>
        <v>24</v>
      </c>
      <c r="O16" s="252">
        <f t="shared" si="8"/>
        <v>26</v>
      </c>
      <c r="P16" s="253">
        <f t="shared" si="8"/>
        <v>23</v>
      </c>
      <c r="Q16" s="25">
        <f t="shared" si="8"/>
        <v>66</v>
      </c>
      <c r="R16" s="25">
        <f t="shared" si="8"/>
        <v>30</v>
      </c>
      <c r="S16" s="26">
        <f t="shared" si="8"/>
        <v>96</v>
      </c>
    </row>
    <row r="17" spans="1:19" ht="27.95" customHeight="1" x14ac:dyDescent="0.55000000000000004">
      <c r="A17" s="291" t="s">
        <v>22</v>
      </c>
      <c r="B17" s="8">
        <f>B12+B16+B8</f>
        <v>180</v>
      </c>
      <c r="C17" s="8">
        <f>C12+C16+C8</f>
        <v>83</v>
      </c>
      <c r="D17" s="8">
        <f>D12+D16+D8</f>
        <v>263</v>
      </c>
      <c r="E17" s="262">
        <f t="shared" ref="E17:S17" si="9">E12+E16+E8</f>
        <v>47</v>
      </c>
      <c r="F17" s="263">
        <f t="shared" si="9"/>
        <v>44</v>
      </c>
      <c r="G17" s="264">
        <f t="shared" si="9"/>
        <v>44</v>
      </c>
      <c r="H17" s="265">
        <f t="shared" si="9"/>
        <v>45</v>
      </c>
      <c r="I17" s="266">
        <f t="shared" si="9"/>
        <v>20</v>
      </c>
      <c r="J17" s="263">
        <f t="shared" si="9"/>
        <v>21</v>
      </c>
      <c r="K17" s="264">
        <f t="shared" si="9"/>
        <v>21</v>
      </c>
      <c r="L17" s="267">
        <f t="shared" si="9"/>
        <v>21</v>
      </c>
      <c r="M17" s="262">
        <f t="shared" si="9"/>
        <v>67</v>
      </c>
      <c r="N17" s="263">
        <f t="shared" si="9"/>
        <v>65</v>
      </c>
      <c r="O17" s="264">
        <f t="shared" si="9"/>
        <v>65</v>
      </c>
      <c r="P17" s="265">
        <f t="shared" si="9"/>
        <v>66</v>
      </c>
      <c r="Q17" s="19">
        <f t="shared" si="9"/>
        <v>180</v>
      </c>
      <c r="R17" s="19">
        <f t="shared" si="9"/>
        <v>83</v>
      </c>
      <c r="S17" s="20">
        <f t="shared" si="9"/>
        <v>263</v>
      </c>
    </row>
    <row r="18" spans="1:19" ht="27.95" customHeight="1" x14ac:dyDescent="0.55000000000000004">
      <c r="A18" s="285" t="s">
        <v>23</v>
      </c>
      <c r="B18" s="43">
        <f>'4.1'!$K$4</f>
        <v>14</v>
      </c>
      <c r="C18" s="43">
        <f>'4.1'!$N$4</f>
        <v>17</v>
      </c>
      <c r="D18" s="43">
        <f>SUM(B18:C18)</f>
        <v>31</v>
      </c>
      <c r="E18" s="238">
        <f>'4.1'!P4</f>
        <v>3</v>
      </c>
      <c r="F18" s="239">
        <f>'4.1'!Q4</f>
        <v>4</v>
      </c>
      <c r="G18" s="240">
        <f>'4.1'!R4</f>
        <v>5</v>
      </c>
      <c r="H18" s="241">
        <f>'4.1'!S4</f>
        <v>2</v>
      </c>
      <c r="I18" s="242">
        <f>'4.1'!T4</f>
        <v>4</v>
      </c>
      <c r="J18" s="239">
        <f>'4.1'!U4</f>
        <v>5</v>
      </c>
      <c r="K18" s="240">
        <f>'4.1'!V4</f>
        <v>4</v>
      </c>
      <c r="L18" s="243">
        <f>'4.1'!W4</f>
        <v>4</v>
      </c>
      <c r="M18" s="238">
        <f>'4.1'!X4</f>
        <v>7</v>
      </c>
      <c r="N18" s="239">
        <f>'4.1'!Y4</f>
        <v>9</v>
      </c>
      <c r="O18" s="240">
        <f>'4.1'!Z4</f>
        <v>9</v>
      </c>
      <c r="P18" s="241">
        <f>'4.1'!AA4</f>
        <v>6</v>
      </c>
      <c r="Q18" s="28">
        <f>'4.1'!AB4</f>
        <v>14</v>
      </c>
      <c r="R18" s="28">
        <f>'4.1'!AC4</f>
        <v>17</v>
      </c>
      <c r="S18" s="29">
        <f>'4.1'!AD4</f>
        <v>31</v>
      </c>
    </row>
    <row r="19" spans="1:19" ht="27.95" customHeight="1" x14ac:dyDescent="0.55000000000000004">
      <c r="A19" s="287" t="s">
        <v>24</v>
      </c>
      <c r="B19" s="46">
        <f>'4.2'!$K$4</f>
        <v>24</v>
      </c>
      <c r="C19" s="46">
        <f>'4.2'!$N$4</f>
        <v>10</v>
      </c>
      <c r="D19" s="46">
        <f>SUM(B19:C19)</f>
        <v>34</v>
      </c>
      <c r="E19" s="256">
        <f>'4.2'!P4</f>
        <v>4</v>
      </c>
      <c r="F19" s="257">
        <f>'4.2'!Q4</f>
        <v>8</v>
      </c>
      <c r="G19" s="258">
        <f>'4.2'!R4</f>
        <v>8</v>
      </c>
      <c r="H19" s="259">
        <f>'4.2'!S4</f>
        <v>4</v>
      </c>
      <c r="I19" s="260">
        <f>'4.2'!T4</f>
        <v>2</v>
      </c>
      <c r="J19" s="257">
        <f>'4.2'!U4</f>
        <v>1</v>
      </c>
      <c r="K19" s="258">
        <f>'4.2'!V4</f>
        <v>2</v>
      </c>
      <c r="L19" s="261">
        <f>'4.2'!W4</f>
        <v>5</v>
      </c>
      <c r="M19" s="256">
        <f>'4.2'!X4</f>
        <v>6</v>
      </c>
      <c r="N19" s="257">
        <f>'4.2'!Y4</f>
        <v>9</v>
      </c>
      <c r="O19" s="258">
        <f>'4.2'!Z4</f>
        <v>10</v>
      </c>
      <c r="P19" s="259">
        <f>'4.2'!AA4</f>
        <v>9</v>
      </c>
      <c r="Q19" s="34">
        <f>'4.2'!AB4</f>
        <v>24</v>
      </c>
      <c r="R19" s="34">
        <f>'4.2'!AC4</f>
        <v>10</v>
      </c>
      <c r="S19" s="35">
        <f>'4.2'!AD4</f>
        <v>34</v>
      </c>
    </row>
    <row r="20" spans="1:19" ht="27.95" customHeight="1" x14ac:dyDescent="0.55000000000000004">
      <c r="A20" s="288" t="s">
        <v>25</v>
      </c>
      <c r="B20" s="6">
        <f>SUM(B18:B19)</f>
        <v>38</v>
      </c>
      <c r="C20" s="6">
        <f>SUM(C18:C19)</f>
        <v>27</v>
      </c>
      <c r="D20" s="6">
        <f>SUM(B20:C20)</f>
        <v>65</v>
      </c>
      <c r="E20" s="250">
        <f>SUM(E18:E19)</f>
        <v>7</v>
      </c>
      <c r="F20" s="251">
        <f t="shared" ref="F20:S20" si="10">SUM(F18:F19)</f>
        <v>12</v>
      </c>
      <c r="G20" s="252">
        <f t="shared" si="10"/>
        <v>13</v>
      </c>
      <c r="H20" s="253">
        <f t="shared" si="10"/>
        <v>6</v>
      </c>
      <c r="I20" s="254">
        <f t="shared" si="10"/>
        <v>6</v>
      </c>
      <c r="J20" s="251">
        <f t="shared" si="10"/>
        <v>6</v>
      </c>
      <c r="K20" s="252">
        <f t="shared" si="10"/>
        <v>6</v>
      </c>
      <c r="L20" s="255">
        <f t="shared" si="10"/>
        <v>9</v>
      </c>
      <c r="M20" s="250">
        <f t="shared" si="10"/>
        <v>13</v>
      </c>
      <c r="N20" s="251">
        <f t="shared" si="10"/>
        <v>18</v>
      </c>
      <c r="O20" s="252">
        <f t="shared" si="10"/>
        <v>19</v>
      </c>
      <c r="P20" s="253">
        <f t="shared" si="10"/>
        <v>15</v>
      </c>
      <c r="Q20" s="25">
        <f t="shared" si="10"/>
        <v>38</v>
      </c>
      <c r="R20" s="25">
        <f t="shared" si="10"/>
        <v>27</v>
      </c>
      <c r="S20" s="26">
        <f t="shared" si="10"/>
        <v>65</v>
      </c>
    </row>
    <row r="21" spans="1:19" ht="27.95" customHeight="1" x14ac:dyDescent="0.55000000000000004">
      <c r="A21" s="285" t="s">
        <v>26</v>
      </c>
      <c r="B21" s="43">
        <f>'5.1'!$K$4</f>
        <v>4</v>
      </c>
      <c r="C21" s="43">
        <f>'5.1'!$N$4</f>
        <v>14</v>
      </c>
      <c r="D21" s="43">
        <f t="shared" ref="D21:D22" si="11">SUM(B21:C21)</f>
        <v>18</v>
      </c>
      <c r="E21" s="238">
        <f>'5.1'!P4</f>
        <v>0</v>
      </c>
      <c r="F21" s="239">
        <f>'5.1'!Q4</f>
        <v>2</v>
      </c>
      <c r="G21" s="240">
        <f>'5.1'!R4</f>
        <v>1</v>
      </c>
      <c r="H21" s="241">
        <f>'5.1'!S4</f>
        <v>1</v>
      </c>
      <c r="I21" s="242">
        <f>'5.1'!T4</f>
        <v>4</v>
      </c>
      <c r="J21" s="239">
        <f>'5.1'!U4</f>
        <v>3</v>
      </c>
      <c r="K21" s="240">
        <f>'5.1'!V4</f>
        <v>3</v>
      </c>
      <c r="L21" s="243">
        <f>'5.1'!W4</f>
        <v>4</v>
      </c>
      <c r="M21" s="238">
        <f>'5.1'!X4</f>
        <v>4</v>
      </c>
      <c r="N21" s="239">
        <f>'5.1'!Y4</f>
        <v>5</v>
      </c>
      <c r="O21" s="240">
        <f>'5.1'!Z4</f>
        <v>4</v>
      </c>
      <c r="P21" s="241">
        <f>'5.1'!AA4</f>
        <v>5</v>
      </c>
      <c r="Q21" s="28">
        <f>'5.1'!AB4</f>
        <v>4</v>
      </c>
      <c r="R21" s="28">
        <f>'5.1'!AC4</f>
        <v>14</v>
      </c>
      <c r="S21" s="29">
        <f>'5.1'!AD4</f>
        <v>18</v>
      </c>
    </row>
    <row r="22" spans="1:19" ht="27.95" customHeight="1" x14ac:dyDescent="0.55000000000000004">
      <c r="A22" s="287" t="s">
        <v>27</v>
      </c>
      <c r="B22" s="46">
        <f>'5.2'!$K$4</f>
        <v>14</v>
      </c>
      <c r="C22" s="46">
        <f>'5.2'!$N$4</f>
        <v>9</v>
      </c>
      <c r="D22" s="46">
        <f t="shared" si="11"/>
        <v>23</v>
      </c>
      <c r="E22" s="256">
        <f>'5.2'!P4</f>
        <v>4</v>
      </c>
      <c r="F22" s="257">
        <f>'5.2'!Q4</f>
        <v>4</v>
      </c>
      <c r="G22" s="258">
        <f>'5.2'!R4</f>
        <v>1</v>
      </c>
      <c r="H22" s="259">
        <f>'5.2'!S4</f>
        <v>5</v>
      </c>
      <c r="I22" s="260">
        <f>'5.2'!T4</f>
        <v>2</v>
      </c>
      <c r="J22" s="257">
        <f>'5.2'!U4</f>
        <v>3</v>
      </c>
      <c r="K22" s="258">
        <f>'5.2'!V4</f>
        <v>3</v>
      </c>
      <c r="L22" s="261">
        <f>'5.2'!W4</f>
        <v>1</v>
      </c>
      <c r="M22" s="256">
        <f>'5.2'!X4</f>
        <v>6</v>
      </c>
      <c r="N22" s="257">
        <f>'5.2'!Y4</f>
        <v>7</v>
      </c>
      <c r="O22" s="258">
        <f>'5.2'!Z4</f>
        <v>4</v>
      </c>
      <c r="P22" s="259">
        <f>'5.2'!AA4</f>
        <v>6</v>
      </c>
      <c r="Q22" s="34">
        <f>'5.2'!AB4</f>
        <v>14</v>
      </c>
      <c r="R22" s="34">
        <f>'5.2'!AC4</f>
        <v>9</v>
      </c>
      <c r="S22" s="35">
        <f>'5.2'!AD4</f>
        <v>23</v>
      </c>
    </row>
    <row r="23" spans="1:19" ht="27.95" customHeight="1" x14ac:dyDescent="0.55000000000000004">
      <c r="A23" s="288" t="s">
        <v>28</v>
      </c>
      <c r="B23" s="7">
        <f>SUM(B21:B22)</f>
        <v>18</v>
      </c>
      <c r="C23" s="7">
        <f>SUM(C21:C22)</f>
        <v>23</v>
      </c>
      <c r="D23" s="7">
        <f t="shared" ref="D23" si="12">SUM(B23:C23)</f>
        <v>41</v>
      </c>
      <c r="E23" s="250">
        <f>SUM(E21:E22)</f>
        <v>4</v>
      </c>
      <c r="F23" s="251">
        <f t="shared" ref="F23:S23" si="13">SUM(F21:F22)</f>
        <v>6</v>
      </c>
      <c r="G23" s="252">
        <f t="shared" si="13"/>
        <v>2</v>
      </c>
      <c r="H23" s="253">
        <f t="shared" si="13"/>
        <v>6</v>
      </c>
      <c r="I23" s="254">
        <f t="shared" si="13"/>
        <v>6</v>
      </c>
      <c r="J23" s="251">
        <f t="shared" si="13"/>
        <v>6</v>
      </c>
      <c r="K23" s="252">
        <f t="shared" si="13"/>
        <v>6</v>
      </c>
      <c r="L23" s="255">
        <f t="shared" si="13"/>
        <v>5</v>
      </c>
      <c r="M23" s="250">
        <f t="shared" si="13"/>
        <v>10</v>
      </c>
      <c r="N23" s="251">
        <f t="shared" si="13"/>
        <v>12</v>
      </c>
      <c r="O23" s="252">
        <f t="shared" si="13"/>
        <v>8</v>
      </c>
      <c r="P23" s="253">
        <f t="shared" si="13"/>
        <v>11</v>
      </c>
      <c r="Q23" s="25">
        <f t="shared" si="13"/>
        <v>18</v>
      </c>
      <c r="R23" s="25">
        <f t="shared" si="13"/>
        <v>23</v>
      </c>
      <c r="S23" s="26">
        <f t="shared" si="13"/>
        <v>41</v>
      </c>
    </row>
    <row r="24" spans="1:19" ht="27.95" customHeight="1" x14ac:dyDescent="0.55000000000000004">
      <c r="A24" s="285" t="s">
        <v>29</v>
      </c>
      <c r="B24" s="43">
        <f>'6.1'!$K$4</f>
        <v>23</v>
      </c>
      <c r="C24" s="43">
        <f>'6.1'!$N$4</f>
        <v>13</v>
      </c>
      <c r="D24" s="43">
        <f t="shared" ref="D24:D26" si="14">SUM(B24:C24)</f>
        <v>36</v>
      </c>
      <c r="E24" s="238">
        <f>'6.1'!P4</f>
        <v>8</v>
      </c>
      <c r="F24" s="239">
        <f>'6.1'!Q4</f>
        <v>5</v>
      </c>
      <c r="G24" s="240">
        <f>'6.1'!R4</f>
        <v>5</v>
      </c>
      <c r="H24" s="241">
        <f>'6.1'!S4</f>
        <v>5</v>
      </c>
      <c r="I24" s="242">
        <f>'6.1'!T4</f>
        <v>4</v>
      </c>
      <c r="J24" s="239">
        <f>'6.1'!U4</f>
        <v>3</v>
      </c>
      <c r="K24" s="240">
        <f>'6.1'!V4</f>
        <v>3</v>
      </c>
      <c r="L24" s="243">
        <f>'6.1'!W4</f>
        <v>3</v>
      </c>
      <c r="M24" s="238">
        <f>'6.1'!X4</f>
        <v>12</v>
      </c>
      <c r="N24" s="239">
        <f>'6.1'!Y4</f>
        <v>8</v>
      </c>
      <c r="O24" s="240">
        <f>'6.1'!Z4</f>
        <v>8</v>
      </c>
      <c r="P24" s="241">
        <f>'6.1'!AA4</f>
        <v>8</v>
      </c>
      <c r="Q24" s="28">
        <f>'6.1'!AB4</f>
        <v>23</v>
      </c>
      <c r="R24" s="28">
        <f>'6.1'!AC4</f>
        <v>13</v>
      </c>
      <c r="S24" s="29">
        <f>'6.1'!AD4</f>
        <v>36</v>
      </c>
    </row>
    <row r="25" spans="1:19" ht="27.95" customHeight="1" x14ac:dyDescent="0.55000000000000004">
      <c r="A25" s="287" t="s">
        <v>30</v>
      </c>
      <c r="B25" s="46">
        <f>'6.2'!$K$4</f>
        <v>9</v>
      </c>
      <c r="C25" s="46">
        <f>'6.2'!$N$4</f>
        <v>6</v>
      </c>
      <c r="D25" s="46">
        <f t="shared" si="14"/>
        <v>15</v>
      </c>
      <c r="E25" s="256">
        <f>'6.2'!P4</f>
        <v>2</v>
      </c>
      <c r="F25" s="257">
        <f>'6.2'!Q4</f>
        <v>2</v>
      </c>
      <c r="G25" s="258">
        <f>'6.2'!R4</f>
        <v>2</v>
      </c>
      <c r="H25" s="259">
        <f>'6.2'!S4</f>
        <v>3</v>
      </c>
      <c r="I25" s="260">
        <f>'6.2'!T4</f>
        <v>1</v>
      </c>
      <c r="J25" s="257">
        <f>'6.2'!U4</f>
        <v>2</v>
      </c>
      <c r="K25" s="258">
        <f>'6.2'!V4</f>
        <v>2</v>
      </c>
      <c r="L25" s="261">
        <f>'6.2'!W4</f>
        <v>1</v>
      </c>
      <c r="M25" s="256">
        <f>'6.2'!X4</f>
        <v>3</v>
      </c>
      <c r="N25" s="257">
        <f>'6.2'!Y4</f>
        <v>4</v>
      </c>
      <c r="O25" s="258">
        <f>'6.2'!Z4</f>
        <v>4</v>
      </c>
      <c r="P25" s="259">
        <f>'6.2'!AA4</f>
        <v>4</v>
      </c>
      <c r="Q25" s="34">
        <f>'6.2'!AB4</f>
        <v>9</v>
      </c>
      <c r="R25" s="34">
        <f>'6.2'!AC4</f>
        <v>6</v>
      </c>
      <c r="S25" s="35">
        <f>'6.2'!AD4</f>
        <v>15</v>
      </c>
    </row>
    <row r="26" spans="1:19" ht="27.95" customHeight="1" x14ac:dyDescent="0.55000000000000004">
      <c r="A26" s="292" t="s">
        <v>31</v>
      </c>
      <c r="B26" s="7">
        <f>SUM(B24:B25)</f>
        <v>32</v>
      </c>
      <c r="C26" s="7">
        <f>SUM(C24:C25)</f>
        <v>19</v>
      </c>
      <c r="D26" s="7">
        <f t="shared" si="14"/>
        <v>51</v>
      </c>
      <c r="E26" s="250">
        <f>SUM(E24:E25)</f>
        <v>10</v>
      </c>
      <c r="F26" s="251">
        <f t="shared" ref="F26:S26" si="15">SUM(F24:F25)</f>
        <v>7</v>
      </c>
      <c r="G26" s="252">
        <f t="shared" si="15"/>
        <v>7</v>
      </c>
      <c r="H26" s="253">
        <f t="shared" si="15"/>
        <v>8</v>
      </c>
      <c r="I26" s="254">
        <f t="shared" si="15"/>
        <v>5</v>
      </c>
      <c r="J26" s="251">
        <f t="shared" si="15"/>
        <v>5</v>
      </c>
      <c r="K26" s="252">
        <f t="shared" si="15"/>
        <v>5</v>
      </c>
      <c r="L26" s="255">
        <f t="shared" si="15"/>
        <v>4</v>
      </c>
      <c r="M26" s="250">
        <f t="shared" si="15"/>
        <v>15</v>
      </c>
      <c r="N26" s="251">
        <f t="shared" si="15"/>
        <v>12</v>
      </c>
      <c r="O26" s="252">
        <f t="shared" si="15"/>
        <v>12</v>
      </c>
      <c r="P26" s="253">
        <f t="shared" si="15"/>
        <v>12</v>
      </c>
      <c r="Q26" s="25">
        <f t="shared" si="15"/>
        <v>32</v>
      </c>
      <c r="R26" s="25">
        <f t="shared" si="15"/>
        <v>19</v>
      </c>
      <c r="S26" s="26">
        <f t="shared" si="15"/>
        <v>51</v>
      </c>
    </row>
    <row r="27" spans="1:19" ht="27.95" customHeight="1" x14ac:dyDescent="0.55000000000000004">
      <c r="A27" s="293" t="s">
        <v>32</v>
      </c>
      <c r="B27" s="8">
        <f>B23+B26+B20</f>
        <v>88</v>
      </c>
      <c r="C27" s="8">
        <f>C23+C26+C20</f>
        <v>69</v>
      </c>
      <c r="D27" s="8">
        <f>D23+D26+D20</f>
        <v>157</v>
      </c>
      <c r="E27" s="268">
        <f t="shared" ref="E27:S27" si="16">E23+E26+E20</f>
        <v>21</v>
      </c>
      <c r="F27" s="269">
        <f t="shared" si="16"/>
        <v>25</v>
      </c>
      <c r="G27" s="270">
        <f t="shared" si="16"/>
        <v>22</v>
      </c>
      <c r="H27" s="271">
        <f t="shared" si="16"/>
        <v>20</v>
      </c>
      <c r="I27" s="272">
        <f t="shared" si="16"/>
        <v>17</v>
      </c>
      <c r="J27" s="269">
        <f t="shared" si="16"/>
        <v>17</v>
      </c>
      <c r="K27" s="270">
        <f t="shared" si="16"/>
        <v>17</v>
      </c>
      <c r="L27" s="273">
        <f t="shared" si="16"/>
        <v>18</v>
      </c>
      <c r="M27" s="268">
        <f t="shared" si="16"/>
        <v>38</v>
      </c>
      <c r="N27" s="269">
        <f t="shared" si="16"/>
        <v>42</v>
      </c>
      <c r="O27" s="270">
        <f t="shared" si="16"/>
        <v>39</v>
      </c>
      <c r="P27" s="271">
        <f t="shared" si="16"/>
        <v>38</v>
      </c>
      <c r="Q27" s="21">
        <f t="shared" si="16"/>
        <v>88</v>
      </c>
      <c r="R27" s="21">
        <f t="shared" si="16"/>
        <v>69</v>
      </c>
      <c r="S27" s="22">
        <f t="shared" si="16"/>
        <v>157</v>
      </c>
    </row>
    <row r="28" spans="1:19" ht="27.95" customHeight="1" x14ac:dyDescent="0.55000000000000004">
      <c r="A28" s="294" t="s">
        <v>33</v>
      </c>
      <c r="B28" s="9">
        <f>B17+B27</f>
        <v>268</v>
      </c>
      <c r="C28" s="9">
        <f>C17+C27</f>
        <v>152</v>
      </c>
      <c r="D28" s="9">
        <f>D17+D27</f>
        <v>420</v>
      </c>
      <c r="E28" s="274">
        <f t="shared" ref="E28:S28" si="17">E17+E27</f>
        <v>68</v>
      </c>
      <c r="F28" s="275">
        <f t="shared" si="17"/>
        <v>69</v>
      </c>
      <c r="G28" s="276">
        <f t="shared" si="17"/>
        <v>66</v>
      </c>
      <c r="H28" s="277">
        <f t="shared" si="17"/>
        <v>65</v>
      </c>
      <c r="I28" s="278">
        <f t="shared" si="17"/>
        <v>37</v>
      </c>
      <c r="J28" s="275">
        <f t="shared" si="17"/>
        <v>38</v>
      </c>
      <c r="K28" s="276">
        <f t="shared" si="17"/>
        <v>38</v>
      </c>
      <c r="L28" s="279">
        <f t="shared" si="17"/>
        <v>39</v>
      </c>
      <c r="M28" s="274">
        <f t="shared" si="17"/>
        <v>105</v>
      </c>
      <c r="N28" s="275">
        <f t="shared" si="17"/>
        <v>107</v>
      </c>
      <c r="O28" s="276">
        <f t="shared" si="17"/>
        <v>104</v>
      </c>
      <c r="P28" s="277">
        <f t="shared" si="17"/>
        <v>104</v>
      </c>
      <c r="Q28" s="23">
        <f t="shared" si="17"/>
        <v>268</v>
      </c>
      <c r="R28" s="23">
        <f t="shared" si="17"/>
        <v>152</v>
      </c>
      <c r="S28" s="24">
        <f t="shared" si="17"/>
        <v>420</v>
      </c>
    </row>
    <row r="29" spans="1:19" s="302" customFormat="1" ht="30" customHeight="1" x14ac:dyDescent="0.55000000000000004">
      <c r="A29" s="360" t="s">
        <v>952</v>
      </c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01"/>
      <c r="R29" s="301"/>
      <c r="S29" s="301"/>
    </row>
    <row r="30" spans="1:19" x14ac:dyDescent="0.55000000000000004">
      <c r="C30" s="112"/>
      <c r="D30" s="112"/>
    </row>
    <row r="31" spans="1:19" x14ac:dyDescent="0.55000000000000004">
      <c r="A31" s="367" t="s">
        <v>396</v>
      </c>
      <c r="B31" s="367" t="s">
        <v>5</v>
      </c>
      <c r="C31" s="367" t="s">
        <v>70</v>
      </c>
      <c r="D31" s="367" t="s">
        <v>0</v>
      </c>
      <c r="E31" s="367"/>
      <c r="F31" s="367"/>
      <c r="G31" s="367"/>
      <c r="H31" s="367"/>
      <c r="I31" s="367" t="s">
        <v>681</v>
      </c>
      <c r="J31" s="367"/>
      <c r="K31" s="367"/>
      <c r="L31" s="367"/>
      <c r="M31" s="367"/>
      <c r="N31" s="367"/>
      <c r="O31" s="367"/>
      <c r="P31" s="367"/>
    </row>
    <row r="32" spans="1:19" x14ac:dyDescent="0.55000000000000004">
      <c r="A32" s="367"/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</row>
    <row r="33" spans="1:16" s="123" customFormat="1" x14ac:dyDescent="0.55000000000000004">
      <c r="A33" s="326" t="s">
        <v>937</v>
      </c>
      <c r="B33" s="326" t="s">
        <v>26</v>
      </c>
      <c r="C33" s="327">
        <v>6921</v>
      </c>
      <c r="D33" s="328" t="s">
        <v>671</v>
      </c>
      <c r="E33" s="326"/>
      <c r="F33" s="326"/>
      <c r="G33" s="326"/>
      <c r="H33" s="326"/>
      <c r="I33" s="329" t="s">
        <v>939</v>
      </c>
      <c r="J33" s="329"/>
      <c r="K33" s="329"/>
      <c r="L33" s="329"/>
      <c r="M33" s="329"/>
      <c r="N33" s="329"/>
      <c r="O33" s="329"/>
      <c r="P33" s="329"/>
    </row>
    <row r="34" spans="1:16" s="123" customFormat="1" x14ac:dyDescent="0.55000000000000004">
      <c r="A34" s="319" t="s">
        <v>938</v>
      </c>
      <c r="B34" s="319" t="s">
        <v>24</v>
      </c>
      <c r="C34" s="330">
        <v>6767</v>
      </c>
      <c r="D34" s="331" t="s">
        <v>769</v>
      </c>
      <c r="E34" s="319"/>
      <c r="F34" s="319"/>
      <c r="G34" s="319"/>
      <c r="H34" s="319"/>
      <c r="I34" s="320" t="s">
        <v>940</v>
      </c>
      <c r="J34" s="320"/>
      <c r="K34" s="320"/>
      <c r="L34" s="320"/>
      <c r="M34" s="320"/>
      <c r="N34" s="320"/>
      <c r="O34" s="320"/>
      <c r="P34" s="320"/>
    </row>
    <row r="35" spans="1:16" x14ac:dyDescent="0.55000000000000004">
      <c r="A35" s="319" t="s">
        <v>943</v>
      </c>
      <c r="B35" s="319" t="s">
        <v>13</v>
      </c>
      <c r="C35" s="330">
        <v>7028</v>
      </c>
      <c r="D35" s="332" t="s">
        <v>856</v>
      </c>
      <c r="E35" s="332"/>
      <c r="F35" s="332"/>
      <c r="G35" s="332"/>
      <c r="H35" s="332"/>
      <c r="I35" s="320" t="s">
        <v>944</v>
      </c>
      <c r="J35" s="320"/>
      <c r="K35" s="320"/>
      <c r="L35" s="320"/>
      <c r="M35" s="320"/>
      <c r="N35" s="320"/>
      <c r="O35" s="320"/>
      <c r="P35" s="320"/>
    </row>
    <row r="36" spans="1:16" x14ac:dyDescent="0.55000000000000004">
      <c r="A36" s="319" t="s">
        <v>945</v>
      </c>
      <c r="B36" s="319" t="s">
        <v>23</v>
      </c>
      <c r="C36" s="319">
        <v>6936</v>
      </c>
      <c r="D36" s="320" t="s">
        <v>707</v>
      </c>
      <c r="E36" s="319"/>
      <c r="F36" s="319"/>
      <c r="G36" s="319"/>
      <c r="H36" s="319"/>
      <c r="I36" s="320" t="s">
        <v>946</v>
      </c>
      <c r="J36" s="320"/>
      <c r="K36" s="320"/>
      <c r="L36" s="320"/>
      <c r="M36" s="320"/>
      <c r="N36" s="320"/>
      <c r="O36" s="320"/>
      <c r="P36" s="320"/>
    </row>
    <row r="37" spans="1:16" x14ac:dyDescent="0.55000000000000004">
      <c r="A37" s="319" t="s">
        <v>945</v>
      </c>
      <c r="B37" s="319" t="s">
        <v>23</v>
      </c>
      <c r="C37" s="319">
        <v>6937</v>
      </c>
      <c r="D37" s="320" t="s">
        <v>708</v>
      </c>
      <c r="E37" s="319"/>
      <c r="F37" s="319"/>
      <c r="G37" s="319"/>
      <c r="H37" s="319"/>
      <c r="I37" s="320" t="s">
        <v>946</v>
      </c>
      <c r="J37" s="320"/>
      <c r="K37" s="320"/>
      <c r="L37" s="320"/>
      <c r="M37" s="320"/>
      <c r="N37" s="320"/>
      <c r="O37" s="320"/>
      <c r="P37" s="320"/>
    </row>
    <row r="38" spans="1:16" x14ac:dyDescent="0.55000000000000004">
      <c r="A38" s="319" t="s">
        <v>948</v>
      </c>
      <c r="B38" s="319" t="s">
        <v>17</v>
      </c>
      <c r="C38" s="319">
        <v>6878</v>
      </c>
      <c r="D38" s="320" t="s">
        <v>596</v>
      </c>
      <c r="E38" s="319"/>
      <c r="F38" s="319"/>
      <c r="G38" s="319"/>
      <c r="H38" s="319"/>
      <c r="I38" s="320" t="s">
        <v>947</v>
      </c>
      <c r="J38" s="320"/>
      <c r="K38" s="320"/>
      <c r="L38" s="320"/>
      <c r="M38" s="320"/>
      <c r="N38" s="320"/>
      <c r="O38" s="320"/>
      <c r="P38" s="320"/>
    </row>
    <row r="39" spans="1:16" x14ac:dyDescent="0.55000000000000004">
      <c r="A39" s="319" t="s">
        <v>950</v>
      </c>
      <c r="B39" s="319" t="s">
        <v>18</v>
      </c>
      <c r="C39" s="319">
        <v>6639</v>
      </c>
      <c r="D39" s="320" t="s">
        <v>277</v>
      </c>
      <c r="E39" s="319" t="s">
        <v>39</v>
      </c>
      <c r="F39" s="319"/>
      <c r="G39" s="319"/>
      <c r="H39" s="319"/>
      <c r="I39" s="320" t="s">
        <v>949</v>
      </c>
      <c r="J39" s="320"/>
      <c r="K39" s="320"/>
      <c r="L39" s="320"/>
      <c r="M39" s="320"/>
      <c r="N39" s="320"/>
      <c r="O39" s="320"/>
      <c r="P39" s="320"/>
    </row>
    <row r="40" spans="1:16" x14ac:dyDescent="0.55000000000000004">
      <c r="A40" s="319"/>
      <c r="B40" s="319"/>
      <c r="C40" s="319"/>
      <c r="D40" s="319"/>
      <c r="E40" s="319"/>
      <c r="F40" s="319"/>
      <c r="G40" s="319"/>
      <c r="H40" s="319"/>
      <c r="I40" s="320"/>
      <c r="J40" s="320"/>
      <c r="K40" s="320"/>
      <c r="L40" s="320"/>
      <c r="M40" s="320"/>
      <c r="N40" s="320"/>
      <c r="O40" s="320"/>
      <c r="P40" s="320"/>
    </row>
    <row r="41" spans="1:16" x14ac:dyDescent="0.55000000000000004">
      <c r="A41" s="319"/>
      <c r="B41" s="319"/>
      <c r="C41" s="319"/>
      <c r="D41" s="319"/>
      <c r="E41" s="319"/>
      <c r="F41" s="319"/>
      <c r="G41" s="319"/>
      <c r="H41" s="319"/>
      <c r="I41" s="320"/>
      <c r="J41" s="320"/>
      <c r="K41" s="320"/>
      <c r="L41" s="320"/>
      <c r="M41" s="320"/>
      <c r="N41" s="320"/>
      <c r="O41" s="320"/>
      <c r="P41" s="320"/>
    </row>
    <row r="42" spans="1:16" x14ac:dyDescent="0.55000000000000004">
      <c r="A42" s="319"/>
      <c r="B42" s="319"/>
      <c r="C42" s="319"/>
      <c r="D42" s="319"/>
      <c r="E42" s="319"/>
      <c r="F42" s="319"/>
      <c r="G42" s="319"/>
      <c r="H42" s="319"/>
      <c r="I42" s="320"/>
      <c r="J42" s="320"/>
      <c r="K42" s="320"/>
      <c r="L42" s="320"/>
      <c r="M42" s="320"/>
      <c r="N42" s="320"/>
      <c r="O42" s="320"/>
      <c r="P42" s="320"/>
    </row>
    <row r="43" spans="1:16" x14ac:dyDescent="0.55000000000000004">
      <c r="A43" s="319"/>
      <c r="B43" s="319"/>
      <c r="C43" s="319"/>
      <c r="D43" s="319"/>
      <c r="E43" s="319"/>
      <c r="F43" s="319"/>
      <c r="G43" s="319"/>
      <c r="H43" s="319"/>
      <c r="I43" s="320"/>
      <c r="J43" s="320"/>
      <c r="K43" s="320"/>
      <c r="L43" s="320"/>
      <c r="M43" s="320"/>
      <c r="N43" s="320"/>
      <c r="O43" s="320"/>
      <c r="P43" s="320"/>
    </row>
    <row r="44" spans="1:16" x14ac:dyDescent="0.55000000000000004">
      <c r="A44" s="319"/>
      <c r="B44" s="319"/>
      <c r="C44" s="319"/>
      <c r="D44" s="319"/>
      <c r="E44" s="319"/>
      <c r="F44" s="319"/>
      <c r="G44" s="319"/>
      <c r="H44" s="319"/>
      <c r="I44" s="320"/>
      <c r="J44" s="320"/>
      <c r="K44" s="320"/>
      <c r="L44" s="320"/>
      <c r="M44" s="320"/>
      <c r="N44" s="320"/>
      <c r="O44" s="320"/>
      <c r="P44" s="320"/>
    </row>
    <row r="45" spans="1:16" x14ac:dyDescent="0.55000000000000004">
      <c r="A45" s="319"/>
      <c r="B45" s="319"/>
      <c r="C45" s="319"/>
      <c r="D45" s="319"/>
      <c r="E45" s="319"/>
      <c r="F45" s="319"/>
      <c r="G45" s="319"/>
      <c r="H45" s="319"/>
      <c r="I45" s="320"/>
      <c r="J45" s="320"/>
      <c r="K45" s="320"/>
      <c r="L45" s="320"/>
      <c r="M45" s="320"/>
      <c r="N45" s="320"/>
      <c r="O45" s="320"/>
      <c r="P45" s="320"/>
    </row>
    <row r="46" spans="1:16" x14ac:dyDescent="0.55000000000000004">
      <c r="A46" s="319"/>
      <c r="B46" s="319"/>
      <c r="C46" s="319"/>
      <c r="D46" s="319"/>
      <c r="E46" s="319"/>
      <c r="F46" s="319"/>
      <c r="G46" s="319"/>
      <c r="H46" s="319"/>
      <c r="I46" s="320"/>
      <c r="J46" s="320"/>
      <c r="K46" s="320"/>
      <c r="L46" s="320"/>
      <c r="M46" s="320"/>
      <c r="N46" s="320"/>
      <c r="O46" s="320"/>
      <c r="P46" s="320"/>
    </row>
    <row r="47" spans="1:16" x14ac:dyDescent="0.55000000000000004">
      <c r="A47" s="319"/>
      <c r="B47" s="319"/>
      <c r="C47" s="319"/>
      <c r="D47" s="319"/>
      <c r="E47" s="319"/>
      <c r="F47" s="319"/>
      <c r="G47" s="319"/>
      <c r="H47" s="319"/>
      <c r="I47" s="320"/>
      <c r="J47" s="320"/>
      <c r="K47" s="320"/>
      <c r="L47" s="320"/>
      <c r="M47" s="320"/>
      <c r="N47" s="320"/>
      <c r="O47" s="320"/>
      <c r="P47" s="320"/>
    </row>
    <row r="48" spans="1:16" x14ac:dyDescent="0.55000000000000004">
      <c r="A48" s="319"/>
      <c r="B48" s="319"/>
      <c r="C48" s="319"/>
      <c r="D48" s="319"/>
      <c r="E48" s="319"/>
      <c r="F48" s="319"/>
      <c r="G48" s="319"/>
      <c r="H48" s="319"/>
      <c r="I48" s="320"/>
      <c r="J48" s="320"/>
      <c r="K48" s="320"/>
      <c r="L48" s="320"/>
      <c r="M48" s="320"/>
      <c r="N48" s="320"/>
      <c r="O48" s="320"/>
      <c r="P48" s="320"/>
    </row>
    <row r="49" spans="1:16" x14ac:dyDescent="0.55000000000000004">
      <c r="A49" s="319"/>
      <c r="B49" s="319"/>
      <c r="C49" s="319"/>
      <c r="D49" s="319"/>
      <c r="E49" s="319"/>
      <c r="F49" s="319"/>
      <c r="G49" s="319"/>
      <c r="H49" s="319"/>
      <c r="I49" s="320"/>
      <c r="J49" s="320"/>
      <c r="K49" s="320"/>
      <c r="L49" s="320"/>
      <c r="M49" s="320"/>
      <c r="N49" s="320"/>
      <c r="O49" s="320"/>
      <c r="P49" s="320"/>
    </row>
    <row r="50" spans="1:16" x14ac:dyDescent="0.55000000000000004">
      <c r="A50" s="319"/>
      <c r="B50" s="319"/>
      <c r="C50" s="319"/>
      <c r="D50" s="319"/>
      <c r="E50" s="319"/>
      <c r="F50" s="319"/>
      <c r="G50" s="319"/>
      <c r="H50" s="319"/>
      <c r="I50" s="320"/>
      <c r="J50" s="320"/>
      <c r="K50" s="320"/>
      <c r="L50" s="320"/>
      <c r="M50" s="320"/>
      <c r="N50" s="320"/>
      <c r="O50" s="320"/>
      <c r="P50" s="320"/>
    </row>
    <row r="51" spans="1:16" x14ac:dyDescent="0.55000000000000004">
      <c r="A51" s="319"/>
      <c r="B51" s="319"/>
      <c r="C51" s="319"/>
      <c r="D51" s="319"/>
      <c r="E51" s="319"/>
      <c r="F51" s="319"/>
      <c r="G51" s="319"/>
      <c r="H51" s="319"/>
      <c r="I51" s="320"/>
      <c r="J51" s="320"/>
      <c r="K51" s="320"/>
      <c r="L51" s="320"/>
      <c r="M51" s="320"/>
      <c r="N51" s="320"/>
      <c r="O51" s="320"/>
      <c r="P51" s="320"/>
    </row>
    <row r="52" spans="1:16" x14ac:dyDescent="0.55000000000000004">
      <c r="A52" s="319"/>
      <c r="B52" s="319"/>
      <c r="C52" s="319"/>
      <c r="D52" s="319"/>
      <c r="E52" s="319"/>
      <c r="F52" s="319"/>
      <c r="G52" s="319"/>
      <c r="H52" s="319"/>
      <c r="I52" s="320"/>
      <c r="J52" s="320"/>
      <c r="K52" s="320"/>
      <c r="L52" s="320"/>
      <c r="M52" s="320"/>
      <c r="N52" s="320"/>
      <c r="O52" s="320"/>
      <c r="P52" s="320"/>
    </row>
    <row r="53" spans="1:16" x14ac:dyDescent="0.55000000000000004">
      <c r="A53" s="319"/>
      <c r="B53" s="319"/>
      <c r="C53" s="319"/>
      <c r="D53" s="319"/>
      <c r="E53" s="319"/>
      <c r="F53" s="319"/>
      <c r="G53" s="319"/>
      <c r="H53" s="319"/>
      <c r="I53" s="320"/>
      <c r="J53" s="320"/>
      <c r="K53" s="320"/>
      <c r="L53" s="320"/>
      <c r="M53" s="320"/>
      <c r="N53" s="320"/>
      <c r="O53" s="320"/>
      <c r="P53" s="320"/>
    </row>
    <row r="54" spans="1:16" x14ac:dyDescent="0.55000000000000004">
      <c r="A54" s="319"/>
      <c r="B54" s="319"/>
      <c r="C54" s="319"/>
      <c r="D54" s="319"/>
      <c r="E54" s="319"/>
      <c r="F54" s="319"/>
      <c r="G54" s="319"/>
      <c r="H54" s="319"/>
      <c r="I54" s="320"/>
      <c r="J54" s="320"/>
      <c r="K54" s="320"/>
      <c r="L54" s="320"/>
      <c r="M54" s="320"/>
      <c r="N54" s="320"/>
      <c r="O54" s="320"/>
      <c r="P54" s="320"/>
    </row>
    <row r="55" spans="1:16" x14ac:dyDescent="0.55000000000000004">
      <c r="A55" s="319"/>
      <c r="B55" s="319"/>
      <c r="C55" s="319"/>
      <c r="D55" s="319"/>
      <c r="E55" s="319"/>
      <c r="F55" s="319"/>
      <c r="G55" s="319"/>
      <c r="H55" s="319"/>
      <c r="I55" s="320"/>
      <c r="J55" s="320"/>
      <c r="K55" s="320"/>
      <c r="L55" s="320"/>
      <c r="M55" s="320"/>
      <c r="N55" s="320"/>
      <c r="O55" s="320"/>
      <c r="P55" s="320"/>
    </row>
    <row r="56" spans="1:16" x14ac:dyDescent="0.55000000000000004">
      <c r="A56" s="319"/>
      <c r="B56" s="319"/>
      <c r="C56" s="319"/>
      <c r="D56" s="319"/>
      <c r="E56" s="319"/>
      <c r="F56" s="319"/>
      <c r="G56" s="319"/>
      <c r="H56" s="319"/>
      <c r="I56" s="320"/>
      <c r="J56" s="320"/>
      <c r="K56" s="320"/>
      <c r="L56" s="320"/>
      <c r="M56" s="320"/>
      <c r="N56" s="320"/>
      <c r="O56" s="320"/>
      <c r="P56" s="320"/>
    </row>
    <row r="57" spans="1:16" x14ac:dyDescent="0.55000000000000004">
      <c r="A57" s="319"/>
      <c r="B57" s="319"/>
      <c r="C57" s="319"/>
      <c r="D57" s="319"/>
      <c r="E57" s="319"/>
      <c r="F57" s="319"/>
      <c r="G57" s="319"/>
      <c r="H57" s="319"/>
      <c r="I57" s="320"/>
      <c r="J57" s="320"/>
      <c r="K57" s="320"/>
      <c r="L57" s="320"/>
      <c r="M57" s="320"/>
      <c r="N57" s="320"/>
      <c r="O57" s="320"/>
      <c r="P57" s="320"/>
    </row>
    <row r="58" spans="1:16" x14ac:dyDescent="0.55000000000000004">
      <c r="A58" s="319"/>
      <c r="B58" s="319"/>
      <c r="C58" s="319"/>
      <c r="D58" s="319"/>
      <c r="E58" s="319"/>
      <c r="F58" s="319"/>
      <c r="G58" s="319"/>
      <c r="H58" s="319"/>
      <c r="I58" s="320"/>
      <c r="J58" s="320"/>
      <c r="K58" s="320"/>
      <c r="L58" s="320"/>
      <c r="M58" s="320"/>
      <c r="N58" s="320"/>
      <c r="O58" s="320"/>
      <c r="P58" s="320"/>
    </row>
    <row r="59" spans="1:16" x14ac:dyDescent="0.55000000000000004">
      <c r="A59" s="319"/>
      <c r="B59" s="319"/>
      <c r="C59" s="319"/>
      <c r="D59" s="319"/>
      <c r="E59" s="319"/>
      <c r="F59" s="319"/>
      <c r="G59" s="319"/>
      <c r="H59" s="319"/>
      <c r="I59" s="320"/>
      <c r="J59" s="320"/>
      <c r="K59" s="320"/>
      <c r="L59" s="320"/>
      <c r="M59" s="320"/>
      <c r="N59" s="320"/>
      <c r="O59" s="320"/>
      <c r="P59" s="320"/>
    </row>
    <row r="60" spans="1:16" x14ac:dyDescent="0.55000000000000004">
      <c r="A60" s="319"/>
      <c r="B60" s="319"/>
      <c r="C60" s="319"/>
      <c r="D60" s="319"/>
      <c r="E60" s="319"/>
      <c r="F60" s="319"/>
      <c r="G60" s="319"/>
      <c r="H60" s="319"/>
      <c r="I60" s="320"/>
      <c r="J60" s="320"/>
      <c r="K60" s="320"/>
      <c r="L60" s="320"/>
      <c r="M60" s="320"/>
      <c r="N60" s="320"/>
      <c r="O60" s="320"/>
      <c r="P60" s="320"/>
    </row>
    <row r="61" spans="1:16" x14ac:dyDescent="0.55000000000000004">
      <c r="A61" s="319"/>
      <c r="B61" s="319"/>
      <c r="C61" s="319"/>
      <c r="D61" s="319"/>
      <c r="E61" s="319"/>
      <c r="F61" s="319"/>
      <c r="G61" s="319"/>
      <c r="H61" s="319"/>
      <c r="I61" s="320"/>
      <c r="J61" s="320"/>
      <c r="K61" s="320"/>
      <c r="L61" s="320"/>
      <c r="M61" s="320"/>
      <c r="N61" s="320"/>
      <c r="O61" s="320"/>
      <c r="P61" s="320"/>
    </row>
    <row r="62" spans="1:16" x14ac:dyDescent="0.55000000000000004">
      <c r="A62" s="319"/>
      <c r="B62" s="319"/>
      <c r="C62" s="319"/>
      <c r="D62" s="319"/>
      <c r="E62" s="319"/>
      <c r="F62" s="319"/>
      <c r="G62" s="319"/>
      <c r="H62" s="319"/>
      <c r="I62" s="320"/>
      <c r="J62" s="320"/>
      <c r="K62" s="320"/>
      <c r="L62" s="320"/>
      <c r="M62" s="320"/>
      <c r="N62" s="320"/>
      <c r="O62" s="320"/>
      <c r="P62" s="320"/>
    </row>
    <row r="63" spans="1:16" x14ac:dyDescent="0.55000000000000004">
      <c r="A63" s="319"/>
      <c r="B63" s="319"/>
      <c r="C63" s="319"/>
      <c r="D63" s="319"/>
      <c r="E63" s="319"/>
      <c r="F63" s="319"/>
      <c r="G63" s="319"/>
      <c r="H63" s="319"/>
      <c r="I63" s="320"/>
      <c r="J63" s="320"/>
      <c r="K63" s="320"/>
      <c r="L63" s="320"/>
      <c r="M63" s="320"/>
      <c r="N63" s="320"/>
      <c r="O63" s="320"/>
      <c r="P63" s="320"/>
    </row>
    <row r="64" spans="1:16" x14ac:dyDescent="0.55000000000000004">
      <c r="A64" s="319"/>
      <c r="B64" s="319"/>
      <c r="C64" s="319"/>
      <c r="D64" s="319"/>
      <c r="E64" s="319"/>
      <c r="F64" s="319"/>
      <c r="G64" s="319"/>
      <c r="H64" s="319"/>
      <c r="I64" s="320"/>
      <c r="J64" s="320"/>
      <c r="K64" s="320"/>
      <c r="L64" s="320"/>
      <c r="M64" s="320"/>
      <c r="N64" s="320"/>
      <c r="O64" s="320"/>
      <c r="P64" s="320"/>
    </row>
    <row r="65" spans="1:16" x14ac:dyDescent="0.55000000000000004">
      <c r="A65" s="319"/>
      <c r="B65" s="319"/>
      <c r="C65" s="319"/>
      <c r="D65" s="319"/>
      <c r="E65" s="319"/>
      <c r="F65" s="319"/>
      <c r="G65" s="319"/>
      <c r="H65" s="319"/>
      <c r="I65" s="320"/>
      <c r="J65" s="320"/>
      <c r="K65" s="320"/>
      <c r="L65" s="320"/>
      <c r="M65" s="320"/>
      <c r="N65" s="320"/>
      <c r="O65" s="320"/>
      <c r="P65" s="320"/>
    </row>
    <row r="66" spans="1:16" x14ac:dyDescent="0.55000000000000004">
      <c r="A66" s="319"/>
      <c r="B66" s="319"/>
      <c r="C66" s="319"/>
      <c r="D66" s="319"/>
      <c r="E66" s="319"/>
      <c r="F66" s="319"/>
      <c r="G66" s="319"/>
      <c r="H66" s="319"/>
      <c r="I66" s="320"/>
      <c r="J66" s="320"/>
      <c r="K66" s="320"/>
      <c r="L66" s="320"/>
      <c r="M66" s="320"/>
      <c r="N66" s="320"/>
      <c r="O66" s="320"/>
      <c r="P66" s="320"/>
    </row>
    <row r="67" spans="1:16" x14ac:dyDescent="0.55000000000000004">
      <c r="A67" s="319"/>
      <c r="B67" s="319"/>
      <c r="C67" s="319"/>
      <c r="D67" s="319"/>
      <c r="E67" s="319"/>
      <c r="F67" s="319"/>
      <c r="G67" s="319"/>
      <c r="H67" s="319"/>
      <c r="I67" s="320"/>
      <c r="J67" s="320"/>
      <c r="K67" s="320"/>
      <c r="L67" s="320"/>
      <c r="M67" s="320"/>
      <c r="N67" s="320"/>
      <c r="O67" s="320"/>
      <c r="P67" s="320"/>
    </row>
    <row r="68" spans="1:16" x14ac:dyDescent="0.55000000000000004">
      <c r="A68" s="319"/>
      <c r="B68" s="319"/>
      <c r="C68" s="319"/>
      <c r="D68" s="319"/>
      <c r="E68" s="319"/>
      <c r="F68" s="319"/>
      <c r="G68" s="319"/>
      <c r="H68" s="319"/>
      <c r="I68" s="320"/>
      <c r="J68" s="320"/>
      <c r="K68" s="320"/>
      <c r="L68" s="320"/>
      <c r="M68" s="320"/>
      <c r="N68" s="320"/>
      <c r="O68" s="320"/>
      <c r="P68" s="320"/>
    </row>
    <row r="69" spans="1:16" x14ac:dyDescent="0.55000000000000004">
      <c r="A69" s="319"/>
      <c r="B69" s="319"/>
      <c r="C69" s="319"/>
      <c r="D69" s="319"/>
      <c r="E69" s="319"/>
      <c r="F69" s="319"/>
      <c r="G69" s="319"/>
      <c r="H69" s="319"/>
      <c r="I69" s="320"/>
      <c r="J69" s="320"/>
      <c r="K69" s="320"/>
      <c r="L69" s="320"/>
      <c r="M69" s="320"/>
      <c r="N69" s="320"/>
      <c r="O69" s="320"/>
      <c r="P69" s="320"/>
    </row>
    <row r="70" spans="1:16" x14ac:dyDescent="0.55000000000000004">
      <c r="A70" s="319"/>
      <c r="B70" s="319"/>
      <c r="C70" s="319"/>
      <c r="D70" s="319"/>
      <c r="E70" s="319"/>
      <c r="F70" s="319"/>
      <c r="G70" s="319"/>
      <c r="H70" s="319"/>
      <c r="I70" s="320"/>
      <c r="J70" s="320"/>
      <c r="K70" s="320"/>
      <c r="L70" s="320"/>
      <c r="M70" s="320"/>
      <c r="N70" s="320"/>
      <c r="O70" s="320"/>
      <c r="P70" s="320"/>
    </row>
    <row r="71" spans="1:16" x14ac:dyDescent="0.55000000000000004">
      <c r="A71" s="319"/>
      <c r="B71" s="319"/>
      <c r="C71" s="319"/>
      <c r="D71" s="319"/>
      <c r="E71" s="319"/>
      <c r="F71" s="319"/>
      <c r="G71" s="319"/>
      <c r="H71" s="319"/>
      <c r="I71" s="320"/>
      <c r="J71" s="320"/>
      <c r="K71" s="320"/>
      <c r="L71" s="320"/>
      <c r="M71" s="320"/>
      <c r="N71" s="320"/>
      <c r="O71" s="320"/>
      <c r="P71" s="320"/>
    </row>
    <row r="72" spans="1:16" x14ac:dyDescent="0.55000000000000004">
      <c r="A72" s="319"/>
      <c r="B72" s="319"/>
      <c r="C72" s="319"/>
      <c r="D72" s="319"/>
      <c r="E72" s="319"/>
      <c r="F72" s="319"/>
      <c r="G72" s="319"/>
      <c r="H72" s="319"/>
      <c r="I72" s="320"/>
      <c r="J72" s="320"/>
      <c r="K72" s="320"/>
      <c r="L72" s="320"/>
      <c r="M72" s="320"/>
      <c r="N72" s="320"/>
      <c r="O72" s="320"/>
      <c r="P72" s="320"/>
    </row>
    <row r="73" spans="1:16" x14ac:dyDescent="0.55000000000000004">
      <c r="A73" s="319"/>
      <c r="B73" s="319"/>
      <c r="C73" s="319"/>
      <c r="D73" s="319"/>
      <c r="E73" s="319"/>
      <c r="F73" s="319"/>
      <c r="G73" s="319"/>
      <c r="H73" s="319"/>
      <c r="I73" s="320"/>
      <c r="J73" s="320"/>
      <c r="K73" s="320"/>
      <c r="L73" s="320"/>
      <c r="M73" s="320"/>
      <c r="N73" s="320"/>
      <c r="O73" s="320"/>
      <c r="P73" s="320"/>
    </row>
    <row r="74" spans="1:16" x14ac:dyDescent="0.55000000000000004">
      <c r="A74" s="319"/>
      <c r="B74" s="319"/>
      <c r="C74" s="319"/>
      <c r="D74" s="319"/>
      <c r="E74" s="319"/>
      <c r="F74" s="319"/>
      <c r="G74" s="319"/>
      <c r="H74" s="319"/>
      <c r="I74" s="320"/>
      <c r="J74" s="320"/>
      <c r="K74" s="320"/>
      <c r="L74" s="320"/>
      <c r="M74" s="320"/>
      <c r="N74" s="320"/>
      <c r="O74" s="320"/>
      <c r="P74" s="320"/>
    </row>
    <row r="75" spans="1:16" x14ac:dyDescent="0.55000000000000004">
      <c r="A75" s="319"/>
      <c r="B75" s="319"/>
      <c r="C75" s="319"/>
      <c r="D75" s="319"/>
      <c r="E75" s="319"/>
      <c r="F75" s="319"/>
      <c r="G75" s="319"/>
      <c r="H75" s="319"/>
      <c r="I75" s="320"/>
      <c r="J75" s="320"/>
      <c r="K75" s="320"/>
      <c r="L75" s="320"/>
      <c r="M75" s="320"/>
      <c r="N75" s="320"/>
      <c r="O75" s="320"/>
      <c r="P75" s="320"/>
    </row>
    <row r="76" spans="1:16" x14ac:dyDescent="0.55000000000000004">
      <c r="A76" s="319"/>
      <c r="B76" s="319"/>
      <c r="C76" s="319"/>
      <c r="D76" s="319"/>
      <c r="E76" s="319"/>
      <c r="F76" s="319"/>
      <c r="G76" s="319"/>
      <c r="H76" s="319"/>
      <c r="I76" s="320"/>
      <c r="J76" s="320"/>
      <c r="K76" s="320"/>
      <c r="L76" s="320"/>
      <c r="M76" s="320"/>
      <c r="N76" s="320"/>
      <c r="O76" s="320"/>
      <c r="P76" s="320"/>
    </row>
    <row r="77" spans="1:16" x14ac:dyDescent="0.55000000000000004">
      <c r="A77" s="319"/>
      <c r="B77" s="319"/>
      <c r="C77" s="319"/>
      <c r="D77" s="319"/>
      <c r="E77" s="319"/>
      <c r="F77" s="319"/>
      <c r="G77" s="319"/>
      <c r="H77" s="319"/>
      <c r="I77" s="320"/>
      <c r="J77" s="320"/>
      <c r="K77" s="320"/>
      <c r="L77" s="320"/>
      <c r="M77" s="320"/>
      <c r="N77" s="320"/>
      <c r="O77" s="320"/>
      <c r="P77" s="320"/>
    </row>
    <row r="78" spans="1:16" x14ac:dyDescent="0.55000000000000004">
      <c r="A78" s="319"/>
      <c r="B78" s="319"/>
      <c r="C78" s="319"/>
      <c r="D78" s="319"/>
      <c r="E78" s="319"/>
      <c r="F78" s="319"/>
      <c r="G78" s="319"/>
      <c r="H78" s="319"/>
      <c r="I78" s="320"/>
      <c r="J78" s="320"/>
      <c r="K78" s="320"/>
      <c r="L78" s="320"/>
      <c r="M78" s="320"/>
      <c r="N78" s="320"/>
      <c r="O78" s="320"/>
      <c r="P78" s="320"/>
    </row>
    <row r="79" spans="1:16" x14ac:dyDescent="0.55000000000000004">
      <c r="A79" s="319"/>
      <c r="B79" s="319"/>
      <c r="C79" s="319"/>
      <c r="D79" s="319"/>
      <c r="E79" s="319"/>
      <c r="F79" s="319"/>
      <c r="G79" s="319"/>
      <c r="H79" s="319"/>
      <c r="I79" s="320"/>
      <c r="J79" s="320"/>
      <c r="K79" s="320"/>
      <c r="L79" s="320"/>
      <c r="M79" s="320"/>
      <c r="N79" s="320"/>
      <c r="O79" s="320"/>
      <c r="P79" s="320"/>
    </row>
    <row r="80" spans="1:16" x14ac:dyDescent="0.55000000000000004">
      <c r="A80" s="319"/>
      <c r="B80" s="319"/>
      <c r="C80" s="319"/>
      <c r="D80" s="319"/>
      <c r="E80" s="319"/>
      <c r="F80" s="319"/>
      <c r="G80" s="319"/>
      <c r="H80" s="319"/>
      <c r="I80" s="320"/>
      <c r="J80" s="320"/>
      <c r="K80" s="320"/>
      <c r="L80" s="320"/>
      <c r="M80" s="320"/>
      <c r="N80" s="320"/>
      <c r="O80" s="320"/>
      <c r="P80" s="320"/>
    </row>
    <row r="81" spans="1:16" x14ac:dyDescent="0.55000000000000004">
      <c r="A81" s="319"/>
      <c r="B81" s="319"/>
      <c r="C81" s="319"/>
      <c r="D81" s="319"/>
      <c r="E81" s="319"/>
      <c r="F81" s="319"/>
      <c r="G81" s="319"/>
      <c r="H81" s="319"/>
      <c r="I81" s="320"/>
      <c r="J81" s="320"/>
      <c r="K81" s="320"/>
      <c r="L81" s="320"/>
      <c r="M81" s="320"/>
      <c r="N81" s="320"/>
      <c r="O81" s="320"/>
      <c r="P81" s="320"/>
    </row>
    <row r="82" spans="1:16" x14ac:dyDescent="0.55000000000000004">
      <c r="A82" s="319"/>
      <c r="B82" s="319"/>
      <c r="C82" s="319"/>
      <c r="D82" s="319"/>
      <c r="E82" s="319"/>
      <c r="F82" s="319"/>
      <c r="G82" s="319"/>
      <c r="H82" s="319"/>
      <c r="I82" s="320"/>
      <c r="J82" s="320"/>
      <c r="K82" s="320"/>
      <c r="L82" s="320"/>
      <c r="M82" s="320"/>
      <c r="N82" s="320"/>
      <c r="O82" s="320"/>
      <c r="P82" s="320"/>
    </row>
    <row r="83" spans="1:16" x14ac:dyDescent="0.55000000000000004">
      <c r="A83" s="319"/>
      <c r="B83" s="319"/>
      <c r="C83" s="319"/>
      <c r="D83" s="319"/>
      <c r="E83" s="319"/>
      <c r="F83" s="319"/>
      <c r="G83" s="319"/>
      <c r="H83" s="319"/>
      <c r="I83" s="320"/>
      <c r="J83" s="320"/>
      <c r="K83" s="320"/>
      <c r="L83" s="320"/>
      <c r="M83" s="320"/>
      <c r="N83" s="320"/>
      <c r="O83" s="320"/>
      <c r="P83" s="320"/>
    </row>
    <row r="84" spans="1:16" x14ac:dyDescent="0.55000000000000004">
      <c r="A84" s="319"/>
      <c r="B84" s="319"/>
      <c r="C84" s="319"/>
      <c r="D84" s="319"/>
      <c r="E84" s="319"/>
      <c r="F84" s="319"/>
      <c r="G84" s="319"/>
      <c r="H84" s="319"/>
      <c r="I84" s="320"/>
      <c r="J84" s="320"/>
      <c r="K84" s="320"/>
      <c r="L84" s="320"/>
      <c r="M84" s="320"/>
      <c r="N84" s="320"/>
      <c r="O84" s="320"/>
      <c r="P84" s="320"/>
    </row>
    <row r="85" spans="1:16" x14ac:dyDescent="0.55000000000000004">
      <c r="A85" s="319"/>
      <c r="B85" s="319"/>
      <c r="C85" s="333"/>
      <c r="D85" s="333"/>
      <c r="E85" s="333"/>
      <c r="F85" s="333"/>
      <c r="G85" s="333"/>
      <c r="H85" s="333"/>
      <c r="I85" s="320"/>
      <c r="J85" s="320"/>
      <c r="K85" s="320"/>
      <c r="L85" s="320"/>
      <c r="M85" s="320"/>
      <c r="N85" s="320"/>
      <c r="O85" s="320"/>
      <c r="P85" s="320"/>
    </row>
    <row r="86" spans="1:16" x14ac:dyDescent="0.55000000000000004">
      <c r="A86" s="319"/>
      <c r="B86" s="319"/>
      <c r="C86" s="333"/>
      <c r="D86" s="333"/>
      <c r="E86" s="333"/>
      <c r="F86" s="333"/>
      <c r="G86" s="333"/>
      <c r="H86" s="333"/>
      <c r="I86" s="320"/>
      <c r="J86" s="320"/>
      <c r="K86" s="320"/>
      <c r="L86" s="320"/>
      <c r="M86" s="320"/>
      <c r="N86" s="320"/>
      <c r="O86" s="320"/>
      <c r="P86" s="320"/>
    </row>
    <row r="87" spans="1:16" x14ac:dyDescent="0.55000000000000004">
      <c r="A87" s="319"/>
      <c r="B87" s="319"/>
      <c r="C87" s="333"/>
      <c r="D87" s="333"/>
      <c r="E87" s="333"/>
      <c r="F87" s="333"/>
      <c r="G87" s="333"/>
      <c r="H87" s="333"/>
      <c r="I87" s="320"/>
      <c r="J87" s="320"/>
      <c r="K87" s="320"/>
      <c r="L87" s="320"/>
      <c r="M87" s="320"/>
      <c r="N87" s="320"/>
      <c r="O87" s="320"/>
      <c r="P87" s="320"/>
    </row>
    <row r="88" spans="1:16" x14ac:dyDescent="0.55000000000000004">
      <c r="A88" s="319"/>
      <c r="B88" s="319"/>
      <c r="C88" s="333"/>
      <c r="D88" s="333"/>
      <c r="E88" s="333"/>
      <c r="F88" s="333"/>
      <c r="G88" s="333"/>
      <c r="H88" s="333"/>
      <c r="I88" s="320"/>
      <c r="J88" s="320"/>
      <c r="K88" s="320"/>
      <c r="L88" s="320"/>
      <c r="M88" s="320"/>
      <c r="N88" s="320"/>
      <c r="O88" s="320"/>
      <c r="P88" s="320"/>
    </row>
    <row r="89" spans="1:16" x14ac:dyDescent="0.55000000000000004">
      <c r="A89" s="319"/>
      <c r="B89" s="319"/>
      <c r="C89" s="333"/>
      <c r="D89" s="333"/>
      <c r="E89" s="333"/>
      <c r="F89" s="333"/>
      <c r="G89" s="333"/>
      <c r="H89" s="333"/>
      <c r="I89" s="320"/>
      <c r="J89" s="320"/>
      <c r="K89" s="320"/>
      <c r="L89" s="320"/>
      <c r="M89" s="320"/>
      <c r="N89" s="320"/>
      <c r="O89" s="320"/>
      <c r="P89" s="320"/>
    </row>
    <row r="90" spans="1:16" x14ac:dyDescent="0.55000000000000004">
      <c r="A90" s="319"/>
      <c r="B90" s="319"/>
      <c r="C90" s="333"/>
      <c r="D90" s="333"/>
      <c r="E90" s="333"/>
      <c r="F90" s="333"/>
      <c r="G90" s="333"/>
      <c r="H90" s="333"/>
      <c r="I90" s="320"/>
      <c r="J90" s="320"/>
      <c r="K90" s="320"/>
      <c r="L90" s="320"/>
      <c r="M90" s="320"/>
      <c r="N90" s="320"/>
      <c r="O90" s="320"/>
      <c r="P90" s="320"/>
    </row>
    <row r="91" spans="1:16" x14ac:dyDescent="0.55000000000000004">
      <c r="A91" s="319"/>
      <c r="B91" s="319"/>
      <c r="C91" s="333"/>
      <c r="D91" s="333"/>
      <c r="E91" s="333"/>
      <c r="F91" s="333"/>
      <c r="G91" s="333"/>
      <c r="H91" s="333"/>
      <c r="I91" s="320"/>
      <c r="J91" s="320"/>
      <c r="K91" s="320"/>
      <c r="L91" s="320"/>
      <c r="M91" s="320"/>
      <c r="N91" s="320"/>
      <c r="O91" s="320"/>
      <c r="P91" s="320"/>
    </row>
    <row r="92" spans="1:16" x14ac:dyDescent="0.55000000000000004">
      <c r="A92" s="319"/>
      <c r="B92" s="319"/>
      <c r="C92" s="333"/>
      <c r="D92" s="333"/>
      <c r="E92" s="333"/>
      <c r="F92" s="333"/>
      <c r="G92" s="333"/>
      <c r="H92" s="333"/>
      <c r="I92" s="320"/>
      <c r="J92" s="320"/>
      <c r="K92" s="320"/>
      <c r="L92" s="320"/>
      <c r="M92" s="320"/>
      <c r="N92" s="320"/>
      <c r="O92" s="320"/>
      <c r="P92" s="320"/>
    </row>
    <row r="93" spans="1:16" x14ac:dyDescent="0.55000000000000004">
      <c r="A93" s="319"/>
      <c r="B93" s="319"/>
      <c r="C93" s="333"/>
      <c r="D93" s="333"/>
      <c r="E93" s="333"/>
      <c r="F93" s="333"/>
      <c r="G93" s="333"/>
      <c r="H93" s="333"/>
      <c r="I93" s="320"/>
      <c r="J93" s="320"/>
      <c r="K93" s="320"/>
      <c r="L93" s="320"/>
      <c r="M93" s="320"/>
      <c r="N93" s="320"/>
      <c r="O93" s="320"/>
      <c r="P93" s="320"/>
    </row>
    <row r="94" spans="1:16" x14ac:dyDescent="0.55000000000000004">
      <c r="A94" s="319"/>
      <c r="B94" s="319"/>
      <c r="C94" s="333"/>
      <c r="D94" s="333"/>
      <c r="E94" s="333"/>
      <c r="F94" s="333"/>
      <c r="G94" s="333"/>
      <c r="H94" s="333"/>
      <c r="I94" s="320"/>
      <c r="J94" s="320"/>
      <c r="K94" s="320"/>
      <c r="L94" s="320"/>
      <c r="M94" s="320"/>
      <c r="N94" s="320"/>
      <c r="O94" s="320"/>
      <c r="P94" s="320"/>
    </row>
    <row r="95" spans="1:16" x14ac:dyDescent="0.55000000000000004">
      <c r="A95" s="319"/>
      <c r="B95" s="319"/>
      <c r="C95" s="333"/>
      <c r="D95" s="333"/>
      <c r="E95" s="333"/>
      <c r="F95" s="333"/>
      <c r="G95" s="333"/>
      <c r="H95" s="333"/>
      <c r="I95" s="320"/>
      <c r="J95" s="320"/>
      <c r="K95" s="320"/>
      <c r="L95" s="320"/>
      <c r="M95" s="320"/>
      <c r="N95" s="320"/>
      <c r="O95" s="320"/>
      <c r="P95" s="320"/>
    </row>
    <row r="96" spans="1:16" x14ac:dyDescent="0.55000000000000004">
      <c r="A96" s="319"/>
      <c r="B96" s="319"/>
      <c r="C96" s="333"/>
      <c r="D96" s="333"/>
      <c r="E96" s="333"/>
      <c r="F96" s="333"/>
      <c r="G96" s="333"/>
      <c r="H96" s="333"/>
      <c r="I96" s="320"/>
      <c r="J96" s="320"/>
      <c r="K96" s="320"/>
      <c r="L96" s="320"/>
      <c r="M96" s="320"/>
      <c r="N96" s="320"/>
      <c r="O96" s="320"/>
      <c r="P96" s="320"/>
    </row>
    <row r="97" spans="1:16" x14ac:dyDescent="0.55000000000000004">
      <c r="A97" s="319"/>
      <c r="B97" s="319"/>
      <c r="C97" s="333"/>
      <c r="D97" s="333"/>
      <c r="E97" s="333"/>
      <c r="F97" s="333"/>
      <c r="G97" s="333"/>
      <c r="H97" s="333"/>
      <c r="I97" s="320"/>
      <c r="J97" s="320"/>
      <c r="K97" s="320"/>
      <c r="L97" s="320"/>
      <c r="M97" s="320"/>
      <c r="N97" s="320"/>
      <c r="O97" s="320"/>
      <c r="P97" s="320"/>
    </row>
    <row r="98" spans="1:16" x14ac:dyDescent="0.55000000000000004">
      <c r="A98" s="319"/>
      <c r="B98" s="319"/>
      <c r="C98" s="333"/>
      <c r="D98" s="333"/>
      <c r="E98" s="333"/>
      <c r="F98" s="333"/>
      <c r="G98" s="333"/>
      <c r="H98" s="333"/>
      <c r="I98" s="320"/>
      <c r="J98" s="320"/>
      <c r="K98" s="320"/>
      <c r="L98" s="320"/>
      <c r="M98" s="320"/>
      <c r="N98" s="320"/>
      <c r="O98" s="320"/>
      <c r="P98" s="320"/>
    </row>
    <row r="99" spans="1:16" x14ac:dyDescent="0.55000000000000004">
      <c r="A99" s="319"/>
      <c r="B99" s="319"/>
      <c r="C99" s="333"/>
      <c r="D99" s="333"/>
      <c r="E99" s="333"/>
      <c r="F99" s="333"/>
      <c r="G99" s="333"/>
      <c r="H99" s="333"/>
      <c r="I99" s="320"/>
      <c r="J99" s="320"/>
      <c r="K99" s="320"/>
      <c r="L99" s="320"/>
      <c r="M99" s="320"/>
      <c r="N99" s="320"/>
      <c r="O99" s="320"/>
      <c r="P99" s="320"/>
    </row>
    <row r="100" spans="1:16" x14ac:dyDescent="0.55000000000000004">
      <c r="A100" s="318"/>
      <c r="B100" s="318"/>
    </row>
    <row r="101" spans="1:16" x14ac:dyDescent="0.55000000000000004">
      <c r="A101" s="318"/>
      <c r="B101" s="318"/>
    </row>
    <row r="102" spans="1:16" x14ac:dyDescent="0.55000000000000004">
      <c r="A102" s="318"/>
      <c r="B102" s="318"/>
    </row>
    <row r="103" spans="1:16" x14ac:dyDescent="0.55000000000000004">
      <c r="A103" s="318"/>
      <c r="B103" s="318"/>
    </row>
    <row r="104" spans="1:16" x14ac:dyDescent="0.55000000000000004">
      <c r="A104" s="318"/>
      <c r="B104" s="318"/>
    </row>
    <row r="105" spans="1:16" x14ac:dyDescent="0.55000000000000004">
      <c r="A105" s="318"/>
      <c r="B105" s="318"/>
    </row>
    <row r="106" spans="1:16" x14ac:dyDescent="0.55000000000000004">
      <c r="A106" s="318"/>
      <c r="B106" s="318"/>
    </row>
    <row r="107" spans="1:16" x14ac:dyDescent="0.55000000000000004">
      <c r="A107" s="318"/>
      <c r="B107" s="318"/>
    </row>
  </sheetData>
  <mergeCells count="14">
    <mergeCell ref="I31:P32"/>
    <mergeCell ref="D31:H32"/>
    <mergeCell ref="A31:A32"/>
    <mergeCell ref="B31:B32"/>
    <mergeCell ref="C31:C32"/>
    <mergeCell ref="Q3:S3"/>
    <mergeCell ref="A1:P1"/>
    <mergeCell ref="A29:P29"/>
    <mergeCell ref="A2:P2"/>
    <mergeCell ref="A3:A4"/>
    <mergeCell ref="B3:D3"/>
    <mergeCell ref="I3:L3"/>
    <mergeCell ref="M3:P3"/>
    <mergeCell ref="E3:H3"/>
  </mergeCells>
  <phoneticPr fontId="28" type="noConversion"/>
  <pageMargins left="0.66929133858267698" right="0.23622047244094499" top="0.66929133858267698" bottom="0.27559055118110198" header="0.31496062992126" footer="0.31496062992126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D54"/>
  <sheetViews>
    <sheetView view="pageBreakPreview" zoomScale="89" zoomScaleNormal="100" zoomScaleSheetLayoutView="89" workbookViewId="0">
      <selection activeCell="L9" sqref="L9"/>
    </sheetView>
  </sheetViews>
  <sheetFormatPr defaultColWidth="8.625" defaultRowHeight="17.850000000000001" customHeight="1" x14ac:dyDescent="0.55000000000000004"/>
  <cols>
    <col min="1" max="1" width="4.625" style="3" customWidth="1"/>
    <col min="2" max="2" width="6" style="3" customWidth="1"/>
    <col min="3" max="3" width="22.5" style="2" customWidth="1"/>
    <col min="4" max="4" width="7" style="2" customWidth="1"/>
    <col min="5" max="5" width="5" style="2" customWidth="1"/>
    <col min="6" max="15" width="4.625" style="2" customWidth="1"/>
    <col min="16" max="16" width="5.625" style="69" customWidth="1"/>
    <col min="17" max="27" width="5.625" style="3" customWidth="1"/>
    <col min="28" max="30" width="8.625" style="1"/>
    <col min="31" max="16384" width="8.625" style="2"/>
  </cols>
  <sheetData>
    <row r="1" spans="1:30" ht="55.15" customHeight="1" x14ac:dyDescent="0.65">
      <c r="A1" s="373" t="s">
        <v>951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30" ht="25.35" customHeight="1" x14ac:dyDescent="0.55000000000000004">
      <c r="A2" s="374" t="s">
        <v>872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227" t="s">
        <v>45</v>
      </c>
      <c r="Q2" s="13" t="s">
        <v>43</v>
      </c>
      <c r="R2" s="14" t="s">
        <v>44</v>
      </c>
      <c r="S2" s="15" t="s">
        <v>42</v>
      </c>
      <c r="T2" s="12" t="s">
        <v>45</v>
      </c>
      <c r="U2" s="13" t="s">
        <v>43</v>
      </c>
      <c r="V2" s="14" t="s">
        <v>44</v>
      </c>
      <c r="W2" s="15" t="s">
        <v>42</v>
      </c>
      <c r="X2" s="12" t="s">
        <v>45</v>
      </c>
      <c r="Y2" s="13" t="s">
        <v>43</v>
      </c>
      <c r="Z2" s="14" t="s">
        <v>44</v>
      </c>
      <c r="AA2" s="15" t="s">
        <v>42</v>
      </c>
      <c r="AB2" s="16" t="s">
        <v>49</v>
      </c>
      <c r="AC2" s="16" t="s">
        <v>50</v>
      </c>
      <c r="AD2" s="16" t="s">
        <v>51</v>
      </c>
    </row>
    <row r="3" spans="1:30" ht="25.15" customHeight="1" x14ac:dyDescent="0.55000000000000004">
      <c r="A3" s="376" t="s">
        <v>68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0" t="s">
        <v>47</v>
      </c>
      <c r="Q3" s="371"/>
      <c r="R3" s="371"/>
      <c r="S3" s="372"/>
      <c r="T3" s="370" t="s">
        <v>48</v>
      </c>
      <c r="U3" s="371"/>
      <c r="V3" s="371"/>
      <c r="W3" s="372"/>
      <c r="X3" s="370" t="s">
        <v>10</v>
      </c>
      <c r="Y3" s="371"/>
      <c r="Z3" s="371"/>
      <c r="AA3" s="372"/>
      <c r="AB3" s="16"/>
      <c r="AC3" s="16"/>
      <c r="AD3" s="16"/>
    </row>
    <row r="4" spans="1:30" ht="20.100000000000001" customHeight="1" x14ac:dyDescent="0.55000000000000004">
      <c r="A4" s="377" t="s">
        <v>210</v>
      </c>
      <c r="B4" s="377"/>
      <c r="C4" s="377"/>
      <c r="D4" s="377"/>
      <c r="E4" s="377"/>
      <c r="F4" s="377"/>
      <c r="G4" s="11"/>
      <c r="H4" s="11"/>
      <c r="I4" s="375" t="s">
        <v>3</v>
      </c>
      <c r="J4" s="375"/>
      <c r="K4" s="10">
        <f>AB4</f>
        <v>20</v>
      </c>
      <c r="L4" s="375" t="s">
        <v>35</v>
      </c>
      <c r="M4" s="375"/>
      <c r="N4" s="10">
        <f>AC4</f>
        <v>7</v>
      </c>
      <c r="O4" s="92" t="s">
        <v>2</v>
      </c>
      <c r="P4" s="3">
        <v>6</v>
      </c>
      <c r="Q4" s="3">
        <v>5</v>
      </c>
      <c r="R4" s="3">
        <v>5</v>
      </c>
      <c r="S4" s="3">
        <v>4</v>
      </c>
      <c r="T4" s="3">
        <v>2</v>
      </c>
      <c r="U4" s="3">
        <v>2</v>
      </c>
      <c r="V4" s="3">
        <v>2</v>
      </c>
      <c r="W4" s="3">
        <v>1</v>
      </c>
      <c r="X4" s="3">
        <f>P4+T4</f>
        <v>8</v>
      </c>
      <c r="Y4" s="3">
        <f>Q4+U4</f>
        <v>7</v>
      </c>
      <c r="Z4" s="3">
        <f>R4+V4</f>
        <v>7</v>
      </c>
      <c r="AA4" s="3">
        <f>S4+W4</f>
        <v>5</v>
      </c>
      <c r="AB4" s="16">
        <f>P4+Q4+R4+S4</f>
        <v>20</v>
      </c>
      <c r="AC4" s="16">
        <f>T4+U4+V4+W4</f>
        <v>7</v>
      </c>
      <c r="AD4" s="16">
        <f>X4+Y4+Z4+AA4</f>
        <v>27</v>
      </c>
    </row>
    <row r="5" spans="1:30" s="86" customFormat="1" ht="20.100000000000001" customHeight="1" x14ac:dyDescent="0.55000000000000004">
      <c r="A5" s="70" t="s">
        <v>1</v>
      </c>
      <c r="B5" s="70" t="s">
        <v>70</v>
      </c>
      <c r="C5" s="70" t="s">
        <v>0</v>
      </c>
      <c r="D5" s="91" t="s">
        <v>4</v>
      </c>
      <c r="E5" s="91" t="s">
        <v>36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228"/>
      <c r="X5" s="86">
        <f>COUNTIF(E6:O38,"เหลือง")</f>
        <v>8</v>
      </c>
      <c r="Y5" s="86">
        <f>COUNTIF(E6:O38,"เขียว")</f>
        <v>7</v>
      </c>
      <c r="Z5" s="86">
        <f>COUNTIF(E6:O38,"ชมพู")</f>
        <v>7</v>
      </c>
      <c r="AA5" s="86">
        <f>COUNTIF(E6:O38,"ฟ้า")</f>
        <v>5</v>
      </c>
    </row>
    <row r="6" spans="1:30" s="78" customFormat="1" ht="20.100000000000001" customHeight="1" x14ac:dyDescent="0.55000000000000004">
      <c r="A6" s="71">
        <v>1</v>
      </c>
      <c r="B6" s="71">
        <v>6950</v>
      </c>
      <c r="C6" s="76" t="s">
        <v>778</v>
      </c>
      <c r="D6" s="105" t="s">
        <v>37</v>
      </c>
      <c r="E6" s="98" t="s">
        <v>45</v>
      </c>
      <c r="F6" s="88"/>
      <c r="G6" s="73"/>
      <c r="H6" s="74"/>
      <c r="I6" s="72"/>
      <c r="J6" s="72"/>
      <c r="K6" s="72"/>
      <c r="L6" s="72"/>
      <c r="M6" s="72"/>
      <c r="N6" s="72"/>
      <c r="O6" s="72"/>
      <c r="P6" s="229" t="s">
        <v>45</v>
      </c>
      <c r="Q6" s="77">
        <f>COUNTIF(E6:E38,"เหลือง")</f>
        <v>8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86"/>
      <c r="AC6" s="86"/>
      <c r="AD6" s="86"/>
    </row>
    <row r="7" spans="1:30" s="78" customFormat="1" ht="20.100000000000001" customHeight="1" x14ac:dyDescent="0.55000000000000004">
      <c r="A7" s="71">
        <v>2</v>
      </c>
      <c r="B7" s="71">
        <v>6951</v>
      </c>
      <c r="C7" s="76" t="s">
        <v>779</v>
      </c>
      <c r="D7" s="105" t="s">
        <v>37</v>
      </c>
      <c r="E7" s="98" t="s">
        <v>43</v>
      </c>
      <c r="F7" s="88"/>
      <c r="G7" s="73"/>
      <c r="H7" s="74"/>
      <c r="I7" s="72"/>
      <c r="J7" s="72"/>
      <c r="K7" s="72"/>
      <c r="L7" s="72"/>
      <c r="M7" s="72"/>
      <c r="N7" s="72"/>
      <c r="O7" s="72"/>
      <c r="P7" s="229" t="s">
        <v>43</v>
      </c>
      <c r="Q7" s="77">
        <f>COUNTIF(E6:E38,"เขียว")</f>
        <v>7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86"/>
      <c r="AC7" s="86"/>
      <c r="AD7" s="86"/>
    </row>
    <row r="8" spans="1:30" s="78" customFormat="1" ht="20.100000000000001" customHeight="1" x14ac:dyDescent="0.55000000000000004">
      <c r="A8" s="71">
        <v>3</v>
      </c>
      <c r="B8" s="71">
        <v>6952</v>
      </c>
      <c r="C8" s="76" t="s">
        <v>780</v>
      </c>
      <c r="D8" s="105" t="s">
        <v>37</v>
      </c>
      <c r="E8" s="99" t="s">
        <v>42</v>
      </c>
      <c r="F8" s="88"/>
      <c r="G8" s="73"/>
      <c r="H8" s="74"/>
      <c r="I8" s="72"/>
      <c r="J8" s="72"/>
      <c r="K8" s="72"/>
      <c r="L8" s="72"/>
      <c r="M8" s="72"/>
      <c r="N8" s="72"/>
      <c r="O8" s="72"/>
      <c r="P8" s="229" t="s">
        <v>44</v>
      </c>
      <c r="Q8" s="77">
        <f>COUNTIF(E6:E38,"ชมพู")</f>
        <v>7</v>
      </c>
      <c r="R8" s="77"/>
      <c r="S8" s="77"/>
      <c r="T8" s="77"/>
      <c r="U8" s="77"/>
      <c r="V8" s="77"/>
      <c r="W8" s="77"/>
      <c r="X8" s="77"/>
      <c r="Y8" s="77"/>
      <c r="Z8" s="77"/>
      <c r="AA8" s="77"/>
      <c r="AB8" s="86"/>
      <c r="AC8" s="86"/>
      <c r="AD8" s="86"/>
    </row>
    <row r="9" spans="1:30" s="78" customFormat="1" ht="20.100000000000001" customHeight="1" x14ac:dyDescent="0.55000000000000004">
      <c r="A9" s="71">
        <v>4</v>
      </c>
      <c r="B9" s="71">
        <v>6953</v>
      </c>
      <c r="C9" s="72" t="s">
        <v>781</v>
      </c>
      <c r="D9" s="99" t="s">
        <v>37</v>
      </c>
      <c r="E9" s="99" t="s">
        <v>42</v>
      </c>
      <c r="F9" s="88"/>
      <c r="G9" s="73"/>
      <c r="H9" s="74"/>
      <c r="I9" s="72"/>
      <c r="J9" s="72"/>
      <c r="K9" s="72"/>
      <c r="L9" s="72"/>
      <c r="M9" s="72"/>
      <c r="N9" s="72"/>
      <c r="O9" s="72"/>
      <c r="P9" s="229" t="s">
        <v>42</v>
      </c>
      <c r="Q9" s="77">
        <f>COUNTIF(E6:E38,"ฟ้า")</f>
        <v>5</v>
      </c>
      <c r="R9" s="77"/>
      <c r="S9" s="77"/>
      <c r="T9" s="77"/>
      <c r="U9" s="77"/>
      <c r="V9" s="77"/>
      <c r="W9" s="77"/>
      <c r="X9" s="77"/>
      <c r="Y9" s="77"/>
      <c r="Z9" s="77"/>
      <c r="AA9" s="77"/>
      <c r="AB9" s="86"/>
      <c r="AC9" s="86"/>
      <c r="AD9" s="86"/>
    </row>
    <row r="10" spans="1:30" s="78" customFormat="1" ht="20.100000000000001" customHeight="1" x14ac:dyDescent="0.55000000000000004">
      <c r="A10" s="71">
        <v>5</v>
      </c>
      <c r="B10" s="71">
        <v>6954</v>
      </c>
      <c r="C10" s="76" t="s">
        <v>782</v>
      </c>
      <c r="D10" s="105" t="s">
        <v>37</v>
      </c>
      <c r="E10" s="98" t="s">
        <v>45</v>
      </c>
      <c r="F10" s="88"/>
      <c r="G10" s="73"/>
      <c r="H10" s="74"/>
      <c r="I10" s="72"/>
      <c r="J10" s="72"/>
      <c r="K10" s="72"/>
      <c r="L10" s="72"/>
      <c r="M10" s="72"/>
      <c r="N10" s="72"/>
      <c r="O10" s="72"/>
      <c r="P10" s="229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86"/>
      <c r="AC10" s="86"/>
      <c r="AD10" s="86"/>
    </row>
    <row r="11" spans="1:30" s="78" customFormat="1" ht="20.100000000000001" customHeight="1" x14ac:dyDescent="0.55000000000000004">
      <c r="A11" s="71">
        <v>6</v>
      </c>
      <c r="B11" s="71">
        <v>6955</v>
      </c>
      <c r="C11" s="76" t="s">
        <v>783</v>
      </c>
      <c r="D11" s="105" t="s">
        <v>37</v>
      </c>
      <c r="E11" s="98" t="s">
        <v>43</v>
      </c>
      <c r="F11" s="88"/>
      <c r="G11" s="73"/>
      <c r="H11" s="74"/>
      <c r="I11" s="72"/>
      <c r="J11" s="72"/>
      <c r="K11" s="72"/>
      <c r="L11" s="72"/>
      <c r="M11" s="72"/>
      <c r="N11" s="72"/>
      <c r="O11" s="72"/>
      <c r="P11" s="229" t="s">
        <v>172</v>
      </c>
      <c r="Q11" s="77">
        <f>COUNTIF(D6:D45,"คณิตศาสตร์")</f>
        <v>12</v>
      </c>
      <c r="R11" s="77"/>
      <c r="S11" s="77" t="str">
        <f>'1.2'!P11</f>
        <v>คณิตศาสตร์</v>
      </c>
      <c r="T11" s="77">
        <f>'1.2'!Q11</f>
        <v>10</v>
      </c>
      <c r="U11" s="77"/>
      <c r="V11" s="77" t="str">
        <f>'1.3'!P11</f>
        <v>คณิตศาสตร์</v>
      </c>
      <c r="W11" s="77">
        <f>'1.3'!Q11</f>
        <v>0</v>
      </c>
      <c r="X11" s="77"/>
      <c r="Y11" s="77"/>
      <c r="Z11" s="77"/>
      <c r="AA11" s="77"/>
      <c r="AB11" s="86"/>
      <c r="AC11" s="86"/>
      <c r="AD11" s="86"/>
    </row>
    <row r="12" spans="1:30" s="78" customFormat="1" ht="20.100000000000001" customHeight="1" x14ac:dyDescent="0.55000000000000004">
      <c r="A12" s="71">
        <v>7</v>
      </c>
      <c r="B12" s="71">
        <v>6956</v>
      </c>
      <c r="C12" s="76" t="s">
        <v>784</v>
      </c>
      <c r="D12" s="105" t="s">
        <v>37</v>
      </c>
      <c r="E12" s="98" t="s">
        <v>44</v>
      </c>
      <c r="F12" s="88"/>
      <c r="G12" s="73"/>
      <c r="H12" s="74"/>
      <c r="I12" s="72"/>
      <c r="J12" s="72"/>
      <c r="K12" s="72"/>
      <c r="L12" s="72"/>
      <c r="M12" s="72"/>
      <c r="N12" s="72"/>
      <c r="O12" s="72"/>
      <c r="P12" s="229" t="s">
        <v>37</v>
      </c>
      <c r="Q12" s="77">
        <f>COUNTIF(D6:D45,"ศิลปะ")</f>
        <v>8</v>
      </c>
      <c r="R12" s="77"/>
      <c r="S12" s="77" t="str">
        <f>'1.2'!P12</f>
        <v>ศิลปะ</v>
      </c>
      <c r="T12" s="77">
        <f>'1.2'!Q12</f>
        <v>0</v>
      </c>
      <c r="U12" s="77"/>
      <c r="V12" s="77" t="str">
        <f>'1.3'!P12</f>
        <v>ศิลปะ</v>
      </c>
      <c r="W12" s="77">
        <f>'1.3'!Q12</f>
        <v>9</v>
      </c>
      <c r="X12" s="77"/>
      <c r="Y12" s="77"/>
      <c r="Z12" s="77"/>
      <c r="AA12" s="77"/>
      <c r="AB12" s="86"/>
      <c r="AC12" s="86"/>
      <c r="AD12" s="86"/>
    </row>
    <row r="13" spans="1:30" s="78" customFormat="1" ht="20.100000000000001" customHeight="1" x14ac:dyDescent="0.55000000000000004">
      <c r="A13" s="71">
        <v>8</v>
      </c>
      <c r="B13" s="71">
        <v>6957</v>
      </c>
      <c r="C13" s="76" t="s">
        <v>785</v>
      </c>
      <c r="D13" s="105" t="s">
        <v>37</v>
      </c>
      <c r="E13" s="99" t="s">
        <v>42</v>
      </c>
      <c r="F13" s="88"/>
      <c r="G13" s="73"/>
      <c r="H13" s="74"/>
      <c r="I13" s="72"/>
      <c r="J13" s="72"/>
      <c r="K13" s="72"/>
      <c r="L13" s="72"/>
      <c r="M13" s="72"/>
      <c r="N13" s="72"/>
      <c r="O13" s="72"/>
      <c r="P13" s="229" t="s">
        <v>40</v>
      </c>
      <c r="Q13" s="77">
        <f>COUNTIF(D6:D45,"นาฏศิลป์")</f>
        <v>0</v>
      </c>
      <c r="R13" s="77"/>
      <c r="S13" s="77" t="str">
        <f>'1.2'!P13</f>
        <v>นาฏศิลป์</v>
      </c>
      <c r="T13" s="77">
        <f>'1.2'!Q13</f>
        <v>0</v>
      </c>
      <c r="U13" s="77"/>
      <c r="V13" s="77" t="str">
        <f>'1.3'!P13</f>
        <v>นาฏศิลป์</v>
      </c>
      <c r="W13" s="77">
        <f>'1.3'!Q13</f>
        <v>9</v>
      </c>
      <c r="X13" s="77"/>
      <c r="Y13" s="77"/>
      <c r="Z13" s="77"/>
      <c r="AA13" s="77"/>
      <c r="AB13" s="86"/>
      <c r="AC13" s="86"/>
      <c r="AD13" s="86"/>
    </row>
    <row r="14" spans="1:30" s="78" customFormat="1" ht="20.100000000000001" customHeight="1" x14ac:dyDescent="0.55000000000000004">
      <c r="A14" s="71">
        <v>9</v>
      </c>
      <c r="B14" s="71">
        <v>6958</v>
      </c>
      <c r="C14" s="76" t="s">
        <v>786</v>
      </c>
      <c r="D14" s="105" t="s">
        <v>41</v>
      </c>
      <c r="E14" s="98" t="s">
        <v>45</v>
      </c>
      <c r="F14" s="88"/>
      <c r="G14" s="73"/>
      <c r="H14" s="74"/>
      <c r="I14" s="72"/>
      <c r="J14" s="72"/>
      <c r="K14" s="72"/>
      <c r="L14" s="72"/>
      <c r="M14" s="72"/>
      <c r="N14" s="72"/>
      <c r="O14" s="72"/>
      <c r="P14" s="229" t="s">
        <v>38</v>
      </c>
      <c r="Q14" s="77">
        <f>COUNTIF(D6:D45,"ดนตรีไทย")</f>
        <v>0</v>
      </c>
      <c r="R14" s="77"/>
      <c r="S14" s="77" t="str">
        <f>'1.2'!P14</f>
        <v>ดนตรีไทย</v>
      </c>
      <c r="T14" s="77">
        <f>'1.2'!Q14</f>
        <v>0</v>
      </c>
      <c r="U14" s="77"/>
      <c r="V14" s="77" t="str">
        <f>'1.3'!P14</f>
        <v>ดนตรีไทย</v>
      </c>
      <c r="W14" s="77">
        <f>'1.3'!Q14</f>
        <v>0</v>
      </c>
      <c r="X14" s="77"/>
      <c r="Y14" s="77"/>
      <c r="Z14" s="77"/>
      <c r="AA14" s="77"/>
      <c r="AB14" s="86"/>
      <c r="AC14" s="86"/>
      <c r="AD14" s="86"/>
    </row>
    <row r="15" spans="1:30" s="78" customFormat="1" ht="20.100000000000001" customHeight="1" x14ac:dyDescent="0.55000000000000004">
      <c r="A15" s="71">
        <v>10</v>
      </c>
      <c r="B15" s="71">
        <v>6959</v>
      </c>
      <c r="C15" s="76" t="s">
        <v>787</v>
      </c>
      <c r="D15" s="105" t="s">
        <v>41</v>
      </c>
      <c r="E15" s="98" t="s">
        <v>43</v>
      </c>
      <c r="F15" s="88"/>
      <c r="G15" s="73"/>
      <c r="H15" s="74"/>
      <c r="I15" s="72"/>
      <c r="J15" s="72"/>
      <c r="K15" s="72"/>
      <c r="L15" s="72"/>
      <c r="M15" s="72"/>
      <c r="N15" s="72"/>
      <c r="O15" s="72"/>
      <c r="P15" s="229" t="s">
        <v>39</v>
      </c>
      <c r="Q15" s="77">
        <f>COUNTIF(D6:D45,"เกษตรกรรม")</f>
        <v>0</v>
      </c>
      <c r="R15" s="77"/>
      <c r="S15" s="77" t="str">
        <f>'1.2'!P15</f>
        <v>เกษตรกรรม</v>
      </c>
      <c r="T15" s="77">
        <f>'1.2'!Q15</f>
        <v>7</v>
      </c>
      <c r="U15" s="77"/>
      <c r="V15" s="77" t="str">
        <f>'1.3'!P15</f>
        <v>เกษตรกรรม</v>
      </c>
      <c r="W15" s="77">
        <f>'1.3'!Q15</f>
        <v>10</v>
      </c>
      <c r="X15" s="77"/>
      <c r="Y15" s="77"/>
      <c r="Z15" s="77"/>
      <c r="AA15" s="77"/>
      <c r="AB15" s="86"/>
      <c r="AC15" s="86"/>
      <c r="AD15" s="86"/>
    </row>
    <row r="16" spans="1:30" s="78" customFormat="1" ht="20.100000000000001" customHeight="1" x14ac:dyDescent="0.55000000000000004">
      <c r="A16" s="71">
        <v>11</v>
      </c>
      <c r="B16" s="71">
        <v>6960</v>
      </c>
      <c r="C16" s="76" t="s">
        <v>788</v>
      </c>
      <c r="D16" s="105" t="s">
        <v>41</v>
      </c>
      <c r="E16" s="98" t="s">
        <v>44</v>
      </c>
      <c r="F16" s="88"/>
      <c r="G16" s="73"/>
      <c r="H16" s="74"/>
      <c r="I16" s="72"/>
      <c r="J16" s="72"/>
      <c r="K16" s="72"/>
      <c r="L16" s="72"/>
      <c r="M16" s="72"/>
      <c r="N16" s="72"/>
      <c r="O16" s="72"/>
      <c r="P16" s="229" t="s">
        <v>41</v>
      </c>
      <c r="Q16" s="77">
        <f>COUNTIF(D6:D45,"คหกรรม")</f>
        <v>7</v>
      </c>
      <c r="R16" s="77"/>
      <c r="S16" s="77" t="str">
        <f>'1.2'!P16</f>
        <v>คหกรรม</v>
      </c>
      <c r="T16" s="77">
        <f>'1.2'!Q16</f>
        <v>8</v>
      </c>
      <c r="U16" s="77"/>
      <c r="V16" s="77" t="str">
        <f>'1.3'!P16</f>
        <v>คหกรรม</v>
      </c>
      <c r="W16" s="77">
        <f>'1.3'!Q16</f>
        <v>0</v>
      </c>
      <c r="X16" s="77"/>
      <c r="Y16" s="77"/>
      <c r="Z16" s="77"/>
      <c r="AA16" s="77"/>
      <c r="AB16" s="86"/>
      <c r="AC16" s="86"/>
      <c r="AD16" s="86"/>
    </row>
    <row r="17" spans="1:30" s="78" customFormat="1" ht="20.100000000000001" customHeight="1" x14ac:dyDescent="0.55000000000000004">
      <c r="A17" s="71">
        <v>12</v>
      </c>
      <c r="B17" s="85">
        <v>6961</v>
      </c>
      <c r="C17" s="322" t="s">
        <v>789</v>
      </c>
      <c r="D17" s="150" t="s">
        <v>41</v>
      </c>
      <c r="E17" s="186" t="s">
        <v>42</v>
      </c>
      <c r="F17" s="88"/>
      <c r="G17" s="73"/>
      <c r="H17" s="74"/>
      <c r="I17" s="72"/>
      <c r="J17" s="72"/>
      <c r="K17" s="72"/>
      <c r="L17" s="72"/>
      <c r="M17" s="72"/>
      <c r="N17" s="72"/>
      <c r="O17" s="72"/>
      <c r="P17" s="229" t="s">
        <v>305</v>
      </c>
      <c r="Q17" s="77">
        <f>COUNTIF(D6:D45,"พลศึกษา")</f>
        <v>0</v>
      </c>
      <c r="R17" s="77"/>
      <c r="S17" s="77" t="str">
        <f>'1.2'!P17</f>
        <v>พลศึกษา</v>
      </c>
      <c r="T17" s="77">
        <f>'1.2'!Q17</f>
        <v>0</v>
      </c>
      <c r="U17" s="77"/>
      <c r="V17" s="77" t="str">
        <f>'1.3'!P17</f>
        <v>พลศึกษา</v>
      </c>
      <c r="W17" s="77">
        <f>'1.3'!Q17</f>
        <v>0</v>
      </c>
      <c r="X17" s="77"/>
      <c r="Y17" s="77"/>
      <c r="Z17" s="77"/>
      <c r="AA17" s="77"/>
      <c r="AB17" s="86"/>
      <c r="AC17" s="86"/>
      <c r="AD17" s="86"/>
    </row>
    <row r="18" spans="1:30" s="78" customFormat="1" ht="20.100000000000001" customHeight="1" x14ac:dyDescent="0.55000000000000004">
      <c r="A18" s="71">
        <v>13</v>
      </c>
      <c r="B18" s="71">
        <v>6962</v>
      </c>
      <c r="C18" s="76" t="s">
        <v>929</v>
      </c>
      <c r="D18" s="105" t="s">
        <v>41</v>
      </c>
      <c r="E18" s="98" t="s">
        <v>45</v>
      </c>
      <c r="F18" s="88"/>
      <c r="G18" s="73"/>
      <c r="H18" s="74"/>
      <c r="I18" s="72"/>
      <c r="J18" s="72"/>
      <c r="K18" s="72"/>
      <c r="L18" s="72"/>
      <c r="M18" s="72"/>
      <c r="N18" s="72"/>
      <c r="O18" s="72"/>
      <c r="P18" s="229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86"/>
      <c r="AC18" s="86"/>
      <c r="AD18" s="86"/>
    </row>
    <row r="19" spans="1:30" s="78" customFormat="1" ht="20.100000000000001" customHeight="1" x14ac:dyDescent="0.55000000000000004">
      <c r="A19" s="71">
        <v>14</v>
      </c>
      <c r="B19" s="71">
        <v>6963</v>
      </c>
      <c r="C19" s="76" t="s">
        <v>791</v>
      </c>
      <c r="D19" s="105" t="s">
        <v>41</v>
      </c>
      <c r="E19" s="98" t="s">
        <v>43</v>
      </c>
      <c r="F19" s="95"/>
      <c r="G19" s="76"/>
      <c r="H19" s="72"/>
      <c r="I19" s="72"/>
      <c r="J19" s="72"/>
      <c r="K19" s="72"/>
      <c r="L19" s="72"/>
      <c r="M19" s="72"/>
      <c r="N19" s="72"/>
      <c r="O19" s="72"/>
      <c r="P19" s="229" t="s">
        <v>774</v>
      </c>
      <c r="Q19" s="77">
        <v>1</v>
      </c>
      <c r="R19" s="77"/>
      <c r="S19" s="77" t="s">
        <v>774</v>
      </c>
      <c r="T19" s="77">
        <v>2</v>
      </c>
      <c r="U19" s="77"/>
      <c r="V19" s="77" t="s">
        <v>774</v>
      </c>
      <c r="W19" s="77">
        <v>3</v>
      </c>
      <c r="X19" s="77"/>
      <c r="Y19" s="77"/>
      <c r="Z19" s="77"/>
      <c r="AA19" s="77"/>
      <c r="AB19" s="86"/>
      <c r="AC19" s="86"/>
      <c r="AD19" s="86"/>
    </row>
    <row r="20" spans="1:30" s="78" customFormat="1" ht="20.100000000000001" customHeight="1" x14ac:dyDescent="0.55000000000000004">
      <c r="A20" s="71">
        <v>15</v>
      </c>
      <c r="B20" s="71">
        <v>6964</v>
      </c>
      <c r="C20" s="76" t="s">
        <v>792</v>
      </c>
      <c r="D20" s="105" t="s">
        <v>41</v>
      </c>
      <c r="E20" s="98" t="s">
        <v>44</v>
      </c>
      <c r="F20" s="88"/>
      <c r="G20" s="73"/>
      <c r="H20" s="74"/>
      <c r="I20" s="72"/>
      <c r="J20" s="72"/>
      <c r="K20" s="72"/>
      <c r="L20" s="72"/>
      <c r="M20" s="72"/>
      <c r="N20" s="72"/>
      <c r="O20" s="72"/>
      <c r="P20" s="229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86"/>
      <c r="AC20" s="86"/>
      <c r="AD20" s="86"/>
    </row>
    <row r="21" spans="1:30" s="78" customFormat="1" ht="20.100000000000001" customHeight="1" x14ac:dyDescent="0.55000000000000004">
      <c r="A21" s="71">
        <v>16</v>
      </c>
      <c r="B21" s="71">
        <v>6965</v>
      </c>
      <c r="C21" s="76" t="s">
        <v>793</v>
      </c>
      <c r="D21" s="105" t="s">
        <v>172</v>
      </c>
      <c r="E21" s="99" t="s">
        <v>42</v>
      </c>
      <c r="F21" s="88"/>
      <c r="G21" s="73"/>
      <c r="H21" s="74"/>
      <c r="I21" s="72"/>
      <c r="J21" s="72"/>
      <c r="K21" s="72"/>
      <c r="L21" s="72"/>
      <c r="M21" s="72"/>
      <c r="N21" s="72"/>
      <c r="O21" s="72"/>
      <c r="P21" s="368" t="s">
        <v>775</v>
      </c>
      <c r="Q21" s="369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86"/>
      <c r="AC21" s="86"/>
      <c r="AD21" s="86"/>
    </row>
    <row r="22" spans="1:30" s="78" customFormat="1" ht="20.100000000000001" customHeight="1" x14ac:dyDescent="0.55000000000000004">
      <c r="A22" s="71">
        <v>17</v>
      </c>
      <c r="B22" s="71">
        <v>6966</v>
      </c>
      <c r="C22" s="76" t="s">
        <v>794</v>
      </c>
      <c r="D22" s="105" t="s">
        <v>172</v>
      </c>
      <c r="E22" s="98" t="s">
        <v>45</v>
      </c>
      <c r="F22" s="88"/>
      <c r="G22" s="73"/>
      <c r="H22" s="74"/>
      <c r="I22" s="72"/>
      <c r="J22" s="72"/>
      <c r="K22" s="72"/>
      <c r="L22" s="72"/>
      <c r="M22" s="72"/>
      <c r="N22" s="72"/>
      <c r="O22" s="72"/>
      <c r="P22" s="230" t="s">
        <v>172</v>
      </c>
      <c r="Q22" s="179">
        <f>Q11+T11+W11</f>
        <v>22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86"/>
      <c r="AC22" s="86"/>
      <c r="AD22" s="86"/>
    </row>
    <row r="23" spans="1:30" s="78" customFormat="1" ht="20.100000000000001" customHeight="1" x14ac:dyDescent="0.55000000000000004">
      <c r="A23" s="71">
        <v>18</v>
      </c>
      <c r="B23" s="71">
        <v>6967</v>
      </c>
      <c r="C23" s="76" t="s">
        <v>795</v>
      </c>
      <c r="D23" s="105" t="s">
        <v>172</v>
      </c>
      <c r="E23" s="98" t="s">
        <v>43</v>
      </c>
      <c r="F23" s="88"/>
      <c r="G23" s="73"/>
      <c r="H23" s="74"/>
      <c r="I23" s="72"/>
      <c r="J23" s="72"/>
      <c r="K23" s="72"/>
      <c r="L23" s="72"/>
      <c r="M23" s="72"/>
      <c r="N23" s="72"/>
      <c r="O23" s="72"/>
      <c r="P23" s="230" t="s">
        <v>37</v>
      </c>
      <c r="Q23" s="179">
        <f t="shared" ref="Q23:Q28" si="0">Q12+T12+W12</f>
        <v>17</v>
      </c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6"/>
      <c r="AC23" s="86"/>
      <c r="AD23" s="86"/>
    </row>
    <row r="24" spans="1:30" s="78" customFormat="1" ht="20.100000000000001" customHeight="1" x14ac:dyDescent="0.55000000000000004">
      <c r="A24" s="71">
        <v>19</v>
      </c>
      <c r="B24" s="71">
        <v>6968</v>
      </c>
      <c r="C24" s="76" t="s">
        <v>796</v>
      </c>
      <c r="D24" s="105" t="s">
        <v>172</v>
      </c>
      <c r="E24" s="98" t="s">
        <v>44</v>
      </c>
      <c r="F24" s="88"/>
      <c r="G24" s="73"/>
      <c r="H24" s="74"/>
      <c r="I24" s="72"/>
      <c r="J24" s="72"/>
      <c r="K24" s="72"/>
      <c r="L24" s="72"/>
      <c r="M24" s="72"/>
      <c r="N24" s="72"/>
      <c r="O24" s="72"/>
      <c r="P24" s="230" t="s">
        <v>40</v>
      </c>
      <c r="Q24" s="179">
        <f t="shared" si="0"/>
        <v>9</v>
      </c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6"/>
      <c r="AC24" s="86"/>
      <c r="AD24" s="86"/>
    </row>
    <row r="25" spans="1:30" s="78" customFormat="1" ht="20.100000000000001" customHeight="1" x14ac:dyDescent="0.55000000000000004">
      <c r="A25" s="71">
        <v>20</v>
      </c>
      <c r="B25" s="71">
        <v>6969</v>
      </c>
      <c r="C25" s="76" t="s">
        <v>797</v>
      </c>
      <c r="D25" s="105" t="s">
        <v>172</v>
      </c>
      <c r="E25" s="98" t="s">
        <v>44</v>
      </c>
      <c r="F25" s="88"/>
      <c r="G25" s="73"/>
      <c r="H25" s="74"/>
      <c r="I25" s="72"/>
      <c r="J25" s="72"/>
      <c r="K25" s="72"/>
      <c r="L25" s="72"/>
      <c r="M25" s="72"/>
      <c r="N25" s="72"/>
      <c r="O25" s="72"/>
      <c r="P25" s="230" t="s">
        <v>38</v>
      </c>
      <c r="Q25" s="179">
        <f t="shared" si="0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86"/>
      <c r="AC25" s="86"/>
      <c r="AD25" s="86"/>
    </row>
    <row r="26" spans="1:30" s="78" customFormat="1" ht="20.100000000000001" customHeight="1" x14ac:dyDescent="0.55000000000000004">
      <c r="A26" s="71">
        <v>21</v>
      </c>
      <c r="B26" s="71">
        <v>6970</v>
      </c>
      <c r="C26" s="76" t="s">
        <v>798</v>
      </c>
      <c r="D26" s="105" t="s">
        <v>172</v>
      </c>
      <c r="E26" s="98" t="s">
        <v>45</v>
      </c>
      <c r="F26" s="88"/>
      <c r="G26" s="73"/>
      <c r="H26" s="74"/>
      <c r="I26" s="72"/>
      <c r="J26" s="72"/>
      <c r="K26" s="72"/>
      <c r="L26" s="72"/>
      <c r="M26" s="72"/>
      <c r="N26" s="72"/>
      <c r="O26" s="72"/>
      <c r="P26" s="230" t="s">
        <v>39</v>
      </c>
      <c r="Q26" s="179">
        <f t="shared" si="0"/>
        <v>17</v>
      </c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86"/>
      <c r="AC26" s="86"/>
      <c r="AD26" s="86"/>
    </row>
    <row r="27" spans="1:30" s="78" customFormat="1" ht="20.100000000000001" customHeight="1" x14ac:dyDescent="0.55000000000000004">
      <c r="A27" s="71">
        <v>22</v>
      </c>
      <c r="B27" s="71">
        <v>6971</v>
      </c>
      <c r="C27" s="76" t="s">
        <v>799</v>
      </c>
      <c r="D27" s="105" t="s">
        <v>172</v>
      </c>
      <c r="E27" s="98" t="s">
        <v>43</v>
      </c>
      <c r="F27" s="88"/>
      <c r="G27" s="73"/>
      <c r="H27" s="74"/>
      <c r="I27" s="72"/>
      <c r="J27" s="72"/>
      <c r="K27" s="72"/>
      <c r="L27" s="72"/>
      <c r="M27" s="72"/>
      <c r="N27" s="72"/>
      <c r="O27" s="72"/>
      <c r="P27" s="230" t="s">
        <v>41</v>
      </c>
      <c r="Q27" s="179">
        <f t="shared" si="0"/>
        <v>15</v>
      </c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86"/>
      <c r="AC27" s="86"/>
      <c r="AD27" s="86"/>
    </row>
    <row r="28" spans="1:30" s="78" customFormat="1" ht="20.100000000000001" customHeight="1" x14ac:dyDescent="0.55000000000000004">
      <c r="A28" s="71">
        <v>23</v>
      </c>
      <c r="B28" s="71">
        <v>6972</v>
      </c>
      <c r="C28" s="76" t="s">
        <v>800</v>
      </c>
      <c r="D28" s="105" t="s">
        <v>172</v>
      </c>
      <c r="E28" s="98" t="s">
        <v>44</v>
      </c>
      <c r="F28" s="88"/>
      <c r="G28" s="73"/>
      <c r="H28" s="74"/>
      <c r="I28" s="72"/>
      <c r="J28" s="72"/>
      <c r="K28" s="72"/>
      <c r="L28" s="72"/>
      <c r="M28" s="72"/>
      <c r="N28" s="72"/>
      <c r="O28" s="72"/>
      <c r="P28" s="230" t="s">
        <v>305</v>
      </c>
      <c r="Q28" s="179">
        <f t="shared" si="0"/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86"/>
      <c r="AC28" s="86"/>
      <c r="AD28" s="86"/>
    </row>
    <row r="29" spans="1:30" s="78" customFormat="1" ht="20.100000000000001" customHeight="1" x14ac:dyDescent="0.55000000000000004">
      <c r="A29" s="71">
        <v>24</v>
      </c>
      <c r="B29" s="71">
        <v>6974</v>
      </c>
      <c r="C29" s="76" t="s">
        <v>802</v>
      </c>
      <c r="D29" s="103" t="s">
        <v>172</v>
      </c>
      <c r="E29" s="98" t="s">
        <v>45</v>
      </c>
      <c r="F29" s="88"/>
      <c r="G29" s="73"/>
      <c r="H29" s="74"/>
      <c r="I29" s="72"/>
      <c r="J29" s="72"/>
      <c r="K29" s="72"/>
      <c r="L29" s="72"/>
      <c r="M29" s="72"/>
      <c r="N29" s="72"/>
      <c r="O29" s="72"/>
      <c r="P29" s="229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86"/>
      <c r="AC29" s="86"/>
      <c r="AD29" s="86"/>
    </row>
    <row r="30" spans="1:30" s="78" customFormat="1" ht="20.100000000000001" customHeight="1" x14ac:dyDescent="0.55000000000000004">
      <c r="A30" s="71">
        <v>25</v>
      </c>
      <c r="B30" s="71">
        <v>6975</v>
      </c>
      <c r="C30" s="76" t="s">
        <v>803</v>
      </c>
      <c r="D30" s="103" t="s">
        <v>172</v>
      </c>
      <c r="E30" s="98" t="s">
        <v>43</v>
      </c>
      <c r="F30" s="95"/>
      <c r="G30" s="76"/>
      <c r="H30" s="72"/>
      <c r="I30" s="72"/>
      <c r="J30" s="72"/>
      <c r="K30" s="72"/>
      <c r="L30" s="72"/>
      <c r="M30" s="72"/>
      <c r="N30" s="72"/>
      <c r="O30" s="72"/>
      <c r="P30" s="229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86"/>
      <c r="AC30" s="86"/>
      <c r="AD30" s="86"/>
    </row>
    <row r="31" spans="1:30" s="78" customFormat="1" ht="20.100000000000001" customHeight="1" x14ac:dyDescent="0.55000000000000004">
      <c r="A31" s="71">
        <v>26</v>
      </c>
      <c r="B31" s="71">
        <v>6976</v>
      </c>
      <c r="C31" s="76" t="s">
        <v>804</v>
      </c>
      <c r="D31" s="103" t="s">
        <v>172</v>
      </c>
      <c r="E31" s="98" t="s">
        <v>44</v>
      </c>
      <c r="F31" s="95"/>
      <c r="G31" s="76"/>
      <c r="H31" s="72"/>
      <c r="I31" s="72"/>
      <c r="J31" s="72"/>
      <c r="K31" s="72"/>
      <c r="L31" s="72"/>
      <c r="M31" s="72"/>
      <c r="N31" s="72"/>
      <c r="O31" s="72"/>
      <c r="P31" s="229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86"/>
      <c r="AC31" s="86"/>
      <c r="AD31" s="86"/>
    </row>
    <row r="32" spans="1:30" s="78" customFormat="1" ht="20.100000000000001" customHeight="1" x14ac:dyDescent="0.55000000000000004">
      <c r="A32" s="71">
        <v>27</v>
      </c>
      <c r="B32" s="71">
        <v>7036</v>
      </c>
      <c r="C32" s="76" t="s">
        <v>871</v>
      </c>
      <c r="D32" s="103" t="s">
        <v>172</v>
      </c>
      <c r="E32" s="98" t="s">
        <v>45</v>
      </c>
      <c r="F32" s="95"/>
      <c r="G32" s="76"/>
      <c r="H32" s="72"/>
      <c r="I32" s="72"/>
      <c r="J32" s="72"/>
      <c r="K32" s="72"/>
      <c r="L32" s="72"/>
      <c r="M32" s="72"/>
      <c r="N32" s="72"/>
      <c r="O32" s="72"/>
      <c r="P32" s="229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86"/>
      <c r="AC32" s="86"/>
      <c r="AD32" s="86"/>
    </row>
    <row r="33" spans="1:30" s="78" customFormat="1" ht="20.100000000000001" customHeight="1" x14ac:dyDescent="0.55000000000000004">
      <c r="A33" s="71"/>
      <c r="B33" s="71"/>
      <c r="C33" s="72"/>
      <c r="D33" s="105"/>
      <c r="E33" s="98"/>
      <c r="F33" s="95"/>
      <c r="G33" s="76"/>
      <c r="H33" s="72"/>
      <c r="I33" s="72"/>
      <c r="J33" s="72"/>
      <c r="K33" s="72"/>
      <c r="L33" s="72"/>
      <c r="M33" s="72"/>
      <c r="N33" s="72"/>
      <c r="O33" s="72"/>
      <c r="P33" s="229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86"/>
      <c r="AC33" s="86"/>
      <c r="AD33" s="86"/>
    </row>
    <row r="34" spans="1:30" s="78" customFormat="1" ht="20.100000000000001" customHeight="1" x14ac:dyDescent="0.55000000000000004">
      <c r="A34" s="71"/>
      <c r="B34" s="71"/>
      <c r="C34" s="72"/>
      <c r="D34" s="105"/>
      <c r="E34" s="98"/>
      <c r="F34" s="89"/>
      <c r="G34" s="72"/>
      <c r="H34" s="72"/>
      <c r="I34" s="72"/>
      <c r="J34" s="72"/>
      <c r="K34" s="72"/>
      <c r="L34" s="72"/>
      <c r="M34" s="72"/>
      <c r="N34" s="72"/>
      <c r="O34" s="72"/>
      <c r="P34" s="229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86"/>
      <c r="AC34" s="86"/>
      <c r="AD34" s="86"/>
    </row>
    <row r="35" spans="1:30" s="78" customFormat="1" ht="20.100000000000001" customHeight="1" x14ac:dyDescent="0.55000000000000004">
      <c r="A35" s="71"/>
      <c r="B35" s="71"/>
      <c r="C35" s="72"/>
      <c r="D35" s="105"/>
      <c r="E35" s="98"/>
      <c r="F35" s="89"/>
      <c r="G35" s="72"/>
      <c r="H35" s="72"/>
      <c r="I35" s="72"/>
      <c r="J35" s="72"/>
      <c r="K35" s="72"/>
      <c r="L35" s="72"/>
      <c r="M35" s="72"/>
      <c r="N35" s="72"/>
      <c r="O35" s="72"/>
      <c r="P35" s="229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86"/>
      <c r="AC35" s="86"/>
      <c r="AD35" s="86"/>
    </row>
    <row r="36" spans="1:30" s="78" customFormat="1" ht="20.100000000000001" customHeight="1" x14ac:dyDescent="0.55000000000000004">
      <c r="A36" s="77"/>
      <c r="B36" s="77"/>
      <c r="D36" s="101"/>
      <c r="E36" s="101"/>
      <c r="F36" s="90"/>
      <c r="P36" s="229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86"/>
      <c r="AC36" s="86"/>
      <c r="AD36" s="86"/>
    </row>
    <row r="37" spans="1:30" s="78" customFormat="1" ht="20.100000000000001" customHeight="1" x14ac:dyDescent="0.55000000000000004">
      <c r="A37" s="77"/>
      <c r="B37" s="77"/>
      <c r="D37" s="101"/>
      <c r="E37" s="101"/>
      <c r="F37" s="90"/>
      <c r="P37" s="229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86"/>
      <c r="AC37" s="86"/>
      <c r="AD37" s="86"/>
    </row>
    <row r="38" spans="1:30" s="78" customFormat="1" ht="20.100000000000001" customHeight="1" x14ac:dyDescent="0.55000000000000004">
      <c r="A38" s="77"/>
      <c r="B38" s="77"/>
      <c r="D38" s="101"/>
      <c r="E38" s="101"/>
      <c r="F38" s="90"/>
      <c r="P38" s="229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86"/>
      <c r="AC38" s="86"/>
      <c r="AD38" s="86"/>
    </row>
    <row r="39" spans="1:30" s="78" customFormat="1" ht="20.100000000000001" customHeight="1" x14ac:dyDescent="0.55000000000000004">
      <c r="A39" s="77"/>
      <c r="B39" s="77"/>
      <c r="D39" s="101"/>
      <c r="E39" s="101"/>
      <c r="P39" s="229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86"/>
      <c r="AC39" s="86"/>
      <c r="AD39" s="86"/>
    </row>
    <row r="40" spans="1:30" s="78" customFormat="1" ht="20.100000000000001" customHeight="1" x14ac:dyDescent="0.55000000000000004">
      <c r="A40" s="77"/>
      <c r="B40" s="77"/>
      <c r="D40" s="101"/>
      <c r="E40" s="101"/>
      <c r="P40" s="229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86"/>
      <c r="AC40" s="86"/>
      <c r="AD40" s="86"/>
    </row>
    <row r="41" spans="1:30" s="78" customFormat="1" ht="20.100000000000001" customHeight="1" x14ac:dyDescent="0.55000000000000004">
      <c r="A41" s="77"/>
      <c r="B41" s="77"/>
      <c r="D41" s="101"/>
      <c r="E41" s="101"/>
      <c r="P41" s="229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86"/>
      <c r="AC41" s="86"/>
      <c r="AD41" s="86"/>
    </row>
    <row r="42" spans="1:30" s="78" customFormat="1" ht="20.100000000000001" customHeight="1" x14ac:dyDescent="0.55000000000000004">
      <c r="A42" s="77"/>
      <c r="B42" s="77"/>
      <c r="D42" s="101"/>
      <c r="E42" s="101"/>
      <c r="P42" s="229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86"/>
      <c r="AC42" s="86"/>
      <c r="AD42" s="86"/>
    </row>
    <row r="43" spans="1:30" s="78" customFormat="1" ht="20.100000000000001" customHeight="1" x14ac:dyDescent="0.55000000000000004">
      <c r="A43" s="77"/>
      <c r="B43" s="77"/>
      <c r="D43" s="101"/>
      <c r="E43" s="101"/>
      <c r="P43" s="229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86"/>
      <c r="AC43" s="86"/>
      <c r="AD43" s="86"/>
    </row>
    <row r="44" spans="1:30" s="78" customFormat="1" ht="17.850000000000001" customHeight="1" x14ac:dyDescent="0.55000000000000004">
      <c r="A44" s="77"/>
      <c r="B44" s="77"/>
      <c r="D44" s="101"/>
      <c r="E44" s="101"/>
      <c r="P44" s="229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86"/>
      <c r="AC44" s="86"/>
      <c r="AD44" s="86"/>
    </row>
    <row r="45" spans="1:30" s="78" customFormat="1" ht="17.850000000000001" customHeight="1" x14ac:dyDescent="0.55000000000000004">
      <c r="A45" s="77"/>
      <c r="B45" s="77"/>
      <c r="D45" s="101"/>
      <c r="E45" s="101"/>
      <c r="P45" s="229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86"/>
      <c r="AC45" s="86"/>
      <c r="AD45" s="86"/>
    </row>
    <row r="46" spans="1:30" s="78" customFormat="1" ht="17.850000000000001" customHeight="1" x14ac:dyDescent="0.55000000000000004">
      <c r="A46" s="77"/>
      <c r="B46" s="77"/>
      <c r="D46" s="101"/>
      <c r="E46" s="101"/>
      <c r="P46" s="229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86"/>
      <c r="AC46" s="86"/>
      <c r="AD46" s="86"/>
    </row>
    <row r="47" spans="1:30" ht="17.850000000000001" customHeight="1" x14ac:dyDescent="0.55000000000000004">
      <c r="D47" s="102"/>
      <c r="E47" s="102"/>
    </row>
    <row r="48" spans="1:30" ht="17.850000000000001" customHeight="1" x14ac:dyDescent="0.55000000000000004">
      <c r="D48" s="102"/>
      <c r="E48" s="102"/>
    </row>
    <row r="49" spans="2:5" ht="17.850000000000001" customHeight="1" x14ac:dyDescent="0.55000000000000004">
      <c r="D49" s="102"/>
      <c r="E49" s="102"/>
    </row>
    <row r="50" spans="2:5" ht="17.850000000000001" customHeight="1" x14ac:dyDescent="0.55000000000000004">
      <c r="D50" s="102"/>
      <c r="E50" s="102"/>
    </row>
    <row r="54" spans="2:5" ht="17.850000000000001" customHeight="1" x14ac:dyDescent="0.55000000000000004">
      <c r="B54" s="71">
        <v>6973</v>
      </c>
      <c r="C54" s="79" t="s">
        <v>801</v>
      </c>
      <c r="D54" s="103" t="s">
        <v>172</v>
      </c>
      <c r="E54" s="99" t="s">
        <v>42</v>
      </c>
    </row>
  </sheetData>
  <sortState xmlns:xlrd2="http://schemas.microsoft.com/office/spreadsheetml/2017/richdata2" ref="B6:E33">
    <sortCondition ref="B6:B33"/>
  </sortState>
  <mergeCells count="10">
    <mergeCell ref="P21:Q21"/>
    <mergeCell ref="T3:W3"/>
    <mergeCell ref="X3:AA3"/>
    <mergeCell ref="A1:O1"/>
    <mergeCell ref="A2:O2"/>
    <mergeCell ref="I4:J4"/>
    <mergeCell ref="L4:M4"/>
    <mergeCell ref="A3:O3"/>
    <mergeCell ref="P3:S3"/>
    <mergeCell ref="A4:F4"/>
  </mergeCells>
  <pageMargins left="0.43307086614173229" right="0.19685039370078741" top="0.39370078740157483" bottom="0.1181102362204724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23</vt:i4>
      </vt:variant>
      <vt:variant>
        <vt:lpstr>ช่วงที่มีชื่อ</vt:lpstr>
      </vt:variant>
      <vt:variant>
        <vt:i4>22</vt:i4>
      </vt:variant>
    </vt:vector>
  </HeadingPairs>
  <TitlesOfParts>
    <vt:vector size="45" baseType="lpstr">
      <vt:lpstr>ปก</vt:lpstr>
      <vt:lpstr>เบอร์ครูที่ปรึกษา</vt:lpstr>
      <vt:lpstr>แบบเข้า</vt:lpstr>
      <vt:lpstr>แบบออก</vt:lpstr>
      <vt:lpstr>รหัสนักเรียน</vt:lpstr>
      <vt:lpstr>นักบอล(ต้น)</vt:lpstr>
      <vt:lpstr>นักบอล(ปลาย)</vt:lpstr>
      <vt:lpstr>จำนวน</vt:lpstr>
      <vt:lpstr>1.1</vt:lpstr>
      <vt:lpstr>1.2</vt:lpstr>
      <vt:lpstr>1.3</vt:lpstr>
      <vt:lpstr>2.1</vt:lpstr>
      <vt:lpstr>2.2</vt:lpstr>
      <vt:lpstr>2.3</vt:lpstr>
      <vt:lpstr>3.1</vt:lpstr>
      <vt:lpstr>3.2</vt:lpstr>
      <vt:lpstr>3.3</vt:lpstr>
      <vt:lpstr>4.1</vt:lpstr>
      <vt:lpstr>4.2</vt:lpstr>
      <vt:lpstr>5.1</vt:lpstr>
      <vt:lpstr>5.2</vt:lpstr>
      <vt:lpstr>6.1</vt:lpstr>
      <vt:lpstr>6.2</vt:lpstr>
      <vt:lpstr>'1.1'!Print_Area</vt:lpstr>
      <vt:lpstr>'1.2'!Print_Area</vt:lpstr>
      <vt:lpstr>'1.3'!Print_Area</vt:lpstr>
      <vt:lpstr>'2.1'!Print_Area</vt:lpstr>
      <vt:lpstr>'2.2'!Print_Area</vt:lpstr>
      <vt:lpstr>'2.3'!Print_Area</vt:lpstr>
      <vt:lpstr>'3.1'!Print_Area</vt:lpstr>
      <vt:lpstr>'3.2'!Print_Area</vt:lpstr>
      <vt:lpstr>'3.3'!Print_Area</vt:lpstr>
      <vt:lpstr>'4.1'!Print_Area</vt:lpstr>
      <vt:lpstr>'4.2'!Print_Area</vt:lpstr>
      <vt:lpstr>'5.1'!Print_Area</vt:lpstr>
      <vt:lpstr>'5.2'!Print_Area</vt:lpstr>
      <vt:lpstr>'6.1'!Print_Area</vt:lpstr>
      <vt:lpstr>'6.2'!Print_Area</vt:lpstr>
      <vt:lpstr>จำนวน!Print_Area</vt:lpstr>
      <vt:lpstr>'นักบอล(ต้น)'!Print_Area</vt:lpstr>
      <vt:lpstr>'นักบอล(ปลาย)'!Print_Area</vt:lpstr>
      <vt:lpstr>เบอร์ครูที่ปรึกษา!Print_Area</vt:lpstr>
      <vt:lpstr>แบบเข้า!Print_Area</vt:lpstr>
      <vt:lpstr>'นักบอล(ต้น)'!Print_Titles</vt:lpstr>
      <vt:lpstr>'นักบอล(ปลาย)'!Print_Titles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KrooYim</dc:creator>
  <cp:lastModifiedBy>Admin</cp:lastModifiedBy>
  <cp:lastPrinted>2022-06-22T07:20:38Z</cp:lastPrinted>
  <dcterms:created xsi:type="dcterms:W3CDTF">2017-06-08T03:17:14Z</dcterms:created>
  <dcterms:modified xsi:type="dcterms:W3CDTF">2022-06-23T07:40:09Z</dcterms:modified>
</cp:coreProperties>
</file>